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60" windowWidth="20115" windowHeight="8010" activeTab="3"/>
  </bookViews>
  <sheets>
    <sheet name="SS " sheetId="4" r:id="rId1"/>
    <sheet name="SS" sheetId="1" r:id="rId2"/>
    <sheet name="Pivot" sheetId="5" r:id="rId3"/>
    <sheet name="SS Summary" sheetId="6" r:id="rId4"/>
  </sheets>
  <externalReferences>
    <externalReference r:id="rId5"/>
  </externalReferences>
  <definedNames>
    <definedName name="Adaptive_Capacity">'[1]Technical Options'!$B$24:$B$26</definedName>
  </definedNames>
  <calcPr calcId="144525"/>
  <pivotCaches>
    <pivotCache cacheId="0" r:id="rId6"/>
  </pivotCaches>
</workbook>
</file>

<file path=xl/calcChain.xml><?xml version="1.0" encoding="utf-8"?>
<calcChain xmlns="http://schemas.openxmlformats.org/spreadsheetml/2006/main">
  <c r="AQ26" i="4" l="1"/>
  <c r="AA26" i="4"/>
  <c r="L26" i="4"/>
  <c r="I26" i="4"/>
  <c r="AQ25" i="4"/>
  <c r="AA25" i="4"/>
  <c r="L25" i="4"/>
  <c r="I25" i="4"/>
  <c r="AQ24" i="4"/>
  <c r="AA24" i="4"/>
  <c r="L24" i="4"/>
  <c r="I24" i="4"/>
  <c r="AQ23" i="4"/>
  <c r="AA23" i="4"/>
  <c r="L23" i="4"/>
  <c r="I23" i="4"/>
  <c r="AQ22" i="4"/>
  <c r="AA22" i="4"/>
  <c r="L22" i="4"/>
  <c r="I22" i="4"/>
  <c r="AQ21" i="4"/>
  <c r="AA21" i="4"/>
  <c r="L21" i="4"/>
  <c r="I21" i="4"/>
  <c r="AQ20" i="4"/>
  <c r="AA20" i="4"/>
  <c r="L20" i="4"/>
  <c r="I20" i="4"/>
  <c r="AQ19" i="4"/>
  <c r="AA19" i="4"/>
  <c r="L19" i="4"/>
  <c r="I19" i="4"/>
  <c r="AQ18" i="4"/>
  <c r="AA18" i="4"/>
  <c r="L18" i="4"/>
  <c r="I18" i="4"/>
  <c r="AQ17" i="4"/>
  <c r="AA17" i="4"/>
  <c r="L17" i="4"/>
  <c r="I17" i="4"/>
  <c r="AQ16" i="4"/>
  <c r="AA16" i="4"/>
  <c r="L16" i="4"/>
  <c r="I16" i="4"/>
  <c r="AQ15" i="4"/>
  <c r="AA15" i="4"/>
  <c r="L15" i="4"/>
  <c r="I15" i="4"/>
  <c r="AQ14" i="4"/>
  <c r="AA14" i="4"/>
  <c r="L14" i="4"/>
  <c r="I14" i="4"/>
  <c r="AQ13" i="4"/>
  <c r="AA13" i="4"/>
  <c r="L13" i="4"/>
  <c r="I13" i="4"/>
  <c r="AQ12" i="4"/>
  <c r="AA12" i="4"/>
  <c r="L12" i="4"/>
  <c r="I12" i="4"/>
  <c r="AQ11" i="4"/>
  <c r="AA11" i="4"/>
  <c r="L11" i="4"/>
  <c r="I11" i="4"/>
  <c r="AQ10" i="4"/>
  <c r="AA10" i="4"/>
  <c r="L10" i="4"/>
  <c r="I10" i="4"/>
  <c r="AQ9" i="4"/>
  <c r="AA9" i="4"/>
  <c r="L9" i="4"/>
  <c r="I9" i="4"/>
  <c r="AQ8" i="4"/>
  <c r="AA8" i="4"/>
  <c r="L8" i="4"/>
  <c r="I8" i="4"/>
  <c r="AQ7" i="4"/>
  <c r="AA7" i="4"/>
  <c r="L7" i="4"/>
  <c r="I7" i="4"/>
  <c r="AQ6" i="4"/>
  <c r="AA6" i="4"/>
  <c r="L6" i="4"/>
  <c r="I6" i="4"/>
  <c r="AQ22" i="1" l="1"/>
  <c r="AA22" i="1"/>
  <c r="L22" i="1"/>
  <c r="I22" i="1"/>
  <c r="AQ21" i="1"/>
  <c r="AA21" i="1"/>
  <c r="L21" i="1"/>
  <c r="I21" i="1"/>
  <c r="AQ20" i="1"/>
  <c r="AA20" i="1"/>
  <c r="L20" i="1"/>
  <c r="I20" i="1"/>
  <c r="AQ19" i="1"/>
  <c r="AA19" i="1"/>
  <c r="L19" i="1"/>
  <c r="I19" i="1"/>
  <c r="AQ18" i="1"/>
  <c r="AA18" i="1"/>
  <c r="L18" i="1"/>
  <c r="I18" i="1"/>
  <c r="AQ17" i="1"/>
  <c r="AA17" i="1"/>
  <c r="L17" i="1"/>
  <c r="I17" i="1"/>
  <c r="AQ16" i="1"/>
  <c r="AA16" i="1"/>
  <c r="L16" i="1"/>
  <c r="I16" i="1"/>
  <c r="AQ15" i="1"/>
  <c r="AA15" i="1"/>
  <c r="L15" i="1"/>
  <c r="I15" i="1"/>
  <c r="AQ14" i="1"/>
  <c r="AA14" i="1"/>
  <c r="L14" i="1"/>
  <c r="I14" i="1"/>
  <c r="AQ13" i="1"/>
  <c r="AA13" i="1"/>
  <c r="L13" i="1"/>
  <c r="I13" i="1"/>
  <c r="AQ12" i="1"/>
  <c r="AA12" i="1"/>
  <c r="L12" i="1"/>
  <c r="I12" i="1"/>
  <c r="AQ11" i="1"/>
  <c r="AA11" i="1"/>
  <c r="L11" i="1"/>
  <c r="I11" i="1"/>
  <c r="AQ10" i="1"/>
  <c r="AA10" i="1"/>
  <c r="L10" i="1"/>
  <c r="I10" i="1"/>
  <c r="AQ9" i="1"/>
  <c r="AA9" i="1"/>
  <c r="L9" i="1"/>
  <c r="I9" i="1"/>
  <c r="AQ8" i="1"/>
  <c r="AA8" i="1"/>
  <c r="L8" i="1"/>
  <c r="I8" i="1"/>
  <c r="AQ7" i="1"/>
  <c r="AA7" i="1"/>
  <c r="L7" i="1"/>
  <c r="I7" i="1"/>
  <c r="AQ6" i="1"/>
  <c r="AA6" i="1"/>
  <c r="L6" i="1"/>
  <c r="I6" i="1"/>
  <c r="AQ5" i="1"/>
  <c r="AA5" i="1"/>
  <c r="L5" i="1"/>
  <c r="I5" i="1"/>
  <c r="AQ4" i="1"/>
  <c r="AA4" i="1"/>
  <c r="L4" i="1"/>
  <c r="I4" i="1"/>
  <c r="AQ3" i="1"/>
  <c r="AA3" i="1"/>
  <c r="L3" i="1"/>
  <c r="I3" i="1"/>
  <c r="AQ2" i="1"/>
  <c r="AA2" i="1"/>
  <c r="L2" i="1"/>
  <c r="I2" i="1"/>
</calcChain>
</file>

<file path=xl/sharedStrings.xml><?xml version="1.0" encoding="utf-8"?>
<sst xmlns="http://schemas.openxmlformats.org/spreadsheetml/2006/main" count="584" uniqueCount="181">
  <si>
    <t>SOCIAL SECTOR: POPULATION</t>
  </si>
  <si>
    <t>Climate Variable</t>
  </si>
  <si>
    <t>HAZARD</t>
  </si>
  <si>
    <t>EXPOSURE</t>
  </si>
  <si>
    <t>Summary of Findings (Exposure)</t>
  </si>
  <si>
    <t>SENSITIVITY</t>
  </si>
  <si>
    <t>Summary of Findings (Sensitivity)</t>
  </si>
  <si>
    <t>Degree of Impact</t>
  </si>
  <si>
    <t>ADAPTIVE CAPACITY</t>
  </si>
  <si>
    <t>Summary of Findings (Adaptive Capacity)</t>
  </si>
  <si>
    <t>Vulnerability Score</t>
  </si>
  <si>
    <t>Vulnerabilty Category</t>
  </si>
  <si>
    <t>Severity of Consequence Score</t>
  </si>
  <si>
    <t>Risk Score</t>
  </si>
  <si>
    <t>Risk Category</t>
  </si>
  <si>
    <t>Hazard</t>
  </si>
  <si>
    <t>Likelihood of Occurrence</t>
  </si>
  <si>
    <t>Magnitude or Depth</t>
  </si>
  <si>
    <t>Geographical Area or Ecosystem</t>
  </si>
  <si>
    <t>Barangay</t>
  </si>
  <si>
    <t>Residential Area</t>
  </si>
  <si>
    <t>Barangay Population</t>
  </si>
  <si>
    <t>Population Density (pop'n/hectare)</t>
  </si>
  <si>
    <t>Affected Area (hectares)</t>
  </si>
  <si>
    <t>Exposed Population</t>
  </si>
  <si>
    <t>Exposure Percentage</t>
  </si>
  <si>
    <t>Exposure Score</t>
  </si>
  <si>
    <t>Percentage of Informal Settlers</t>
  </si>
  <si>
    <t>Percentage living in dwelling units made from light materials</t>
  </si>
  <si>
    <t>Percentage of young and old dependents</t>
  </si>
  <si>
    <t>Percentage of persons with disabilities</t>
  </si>
  <si>
    <t>Percentage below poverty threshold</t>
  </si>
  <si>
    <t>Percentage of malnourished individuals</t>
  </si>
  <si>
    <t>Average Sensitivity Score</t>
  </si>
  <si>
    <t>Wealth</t>
  </si>
  <si>
    <t>Information</t>
  </si>
  <si>
    <t>Infrastructure</t>
  </si>
  <si>
    <t>Technology</t>
  </si>
  <si>
    <t>Institutional Governance</t>
  </si>
  <si>
    <t>Social Capital</t>
  </si>
  <si>
    <t>Ave. Adaptive Capacity</t>
  </si>
  <si>
    <t>(Be consistent with the city-wide hazards)</t>
  </si>
  <si>
    <t>Score (1-6)</t>
  </si>
  <si>
    <t>Estimated Residential Area (hectares)</t>
  </si>
  <si>
    <t>Total Population of barangay</t>
  </si>
  <si>
    <t>Computed Population Density (pop/area)</t>
  </si>
  <si>
    <t>Estimated affected area by hazard</t>
  </si>
  <si>
    <t>Total population exposed (affected area* pop'n density)</t>
  </si>
  <si>
    <t>Affected population divided by total population</t>
  </si>
  <si>
    <t>% living in informal settlements</t>
  </si>
  <si>
    <t>% of population living in dwelling units made from light materials</t>
  </si>
  <si>
    <t>% of yound and old dependents</t>
  </si>
  <si>
    <t>% of PWDs</t>
  </si>
  <si>
    <t>% living below poverty threshold</t>
  </si>
  <si>
    <t>% of malnourished individuals</t>
  </si>
  <si>
    <t>Total Sensitivity divided number of indicators</t>
  </si>
  <si>
    <t>Score</t>
  </si>
  <si>
    <t>Category</t>
  </si>
  <si>
    <t>Description</t>
  </si>
  <si>
    <t>Adaptive Capacity Score</t>
  </si>
  <si>
    <t>Adaptive Capavity Score</t>
  </si>
  <si>
    <t>Adaptive capacity score</t>
  </si>
  <si>
    <t>Total score divided total number of inidicators</t>
  </si>
  <si>
    <t>Threat level divided by adaptive capacity</t>
  </si>
  <si>
    <t>See scoring guide provided</t>
  </si>
  <si>
    <t>likelihood of occurrence x Severity of Occurrence</t>
  </si>
  <si>
    <t>see Scoring guide</t>
  </si>
  <si>
    <t>STORM SURGE</t>
  </si>
  <si>
    <t>LOWLAND</t>
  </si>
  <si>
    <t>Agusan Pequeño</t>
  </si>
  <si>
    <t>5% Calamity fund             Access to private sectors financial assistance from LGU &amp; DSWD    but has limited access to resources to respond to hazard.</t>
  </si>
  <si>
    <t>Very limited Equipment and facilities for assistance</t>
  </si>
  <si>
    <t>Has available infrastructure such as Concrete roads, Dike, covered court, Brgy. Hall, Day care center ,schools, , health center building but cannot accommodate large number of evacuees during flood</t>
  </si>
  <si>
    <t>Information Education Campaign, Alert Level; communication facilities are in place, but procedures are not yet in place</t>
  </si>
  <si>
    <t>BDRRM                        RESCUE TEAM, Ordinances , laws, Disaster Plan</t>
  </si>
  <si>
    <t xml:space="preserve">There are access to available Emergency Shelter Assistance, availability of emergency response team </t>
  </si>
  <si>
    <t>Ambago</t>
  </si>
  <si>
    <t>Has available infrastructure such as Concrete roads,  covered court, Brgy. Hall, schools, Senior Citizen, Day care centers, health center building but cannot accommodate large number of evacuees during flood</t>
  </si>
  <si>
    <t>URBAN</t>
  </si>
  <si>
    <t xml:space="preserve">Baan Riverside </t>
  </si>
  <si>
    <t>Has available infrastructure such as Concrete roads, basketball court, Brgy. Hall, schools,Day Care Centers, Senior Citizen, health center building but cannot accommodate large number of evacuees during flood</t>
  </si>
  <si>
    <t>Babag</t>
  </si>
  <si>
    <t>Has available infrastructure such as Concrete roads,  covered court, Brgy. Hall, Day Care Center, schools, health center building but cannot accommodate large number of evacuees during flood</t>
  </si>
  <si>
    <t xml:space="preserve">Bading </t>
  </si>
  <si>
    <t>Has available infrastructure such as Concrete roads, Dike, covered court, Brgy. Hall, Day care center ,schools,  health center building but cannot accommodate large number of evacuees during flood</t>
  </si>
  <si>
    <t>Bancasi</t>
  </si>
  <si>
    <t>Has available infrastructure such as Evacuation Center, Concrete roads, covered court, Brgy. Hall, Day care center, Senior Citiizen,health center building, Pilot eacuation center, women''s training center but cannot accommodate large number of evacuees during flood</t>
  </si>
  <si>
    <t>Banza</t>
  </si>
  <si>
    <t>Has available infrastructure such as Concrete roads and bridges, covered court, Brgy. Hall, schools, Day care center Senior Citizen, health center building but cannot accommodate large number of evacuees during flood</t>
  </si>
  <si>
    <t>Baobaoan</t>
  </si>
  <si>
    <t>Has available infrastructure such as Concrete roads, , covered court, Brgy. Hall, schools, Day care center,  Senior Citizen, health center building but cannot accommodate large number of evacuees during flood</t>
  </si>
  <si>
    <t>Bobon</t>
  </si>
  <si>
    <t>Has available infrastructure such as Semi -Concrete roads and bridges Dcovered court, Brgy. Hall, schools, Senior Citizen, health center building but cannot accommodate large number of evacuees during flood</t>
  </si>
  <si>
    <t>Doongan</t>
  </si>
  <si>
    <t>Has available infrastructure such as Concrete roads,  covered court, Brgy. Hall, Day care centers,  schools, , health center building, Birthing clinic but cannot accommodate large number of evacuees during flood</t>
  </si>
  <si>
    <t>UPLAND</t>
  </si>
  <si>
    <t>Dumalagan</t>
  </si>
  <si>
    <t>Has available infrastructure such as Concrete roads,  covered court, Brgy. Hall, Day care centers,  schools, , health center building but cannot accommodate large number of evacuees during flood</t>
  </si>
  <si>
    <t>Fort Poyohon</t>
  </si>
  <si>
    <t>Has available infrastructure such as Concrete roads, Dike, covered court, Brgy. Hall, Day Care Center ,health center building but cannot accommodate large number of evacuees during flood</t>
  </si>
  <si>
    <t xml:space="preserve">Libertad </t>
  </si>
  <si>
    <t>Has available infrastructure such as Concrete roads,  covered court, Brgy. Hall, Day care centers,  schools, , health center building, sports complex but cannot accommodate large number of evacuees during flood</t>
  </si>
  <si>
    <t>COASTAL</t>
  </si>
  <si>
    <t>Lumbocan</t>
  </si>
  <si>
    <t>Mahogany</t>
  </si>
  <si>
    <t>Has available infrastructure such as Concrete roads and bridges, Dike, covered court, Brgy. Hall, schools, Senior Citizen, health center building, day care center but cannot accommodate large number of evacuees during flood</t>
  </si>
  <si>
    <t>Masao</t>
  </si>
  <si>
    <t>Has available infrastructure such as Concrete roadsand bridges ,  covered court, Brgy. Hall, Day care centers,  schools, , health center building but cannot accommodate large number of evacuees during flood</t>
  </si>
  <si>
    <t xml:space="preserve">Maug </t>
  </si>
  <si>
    <t>Obrero</t>
  </si>
  <si>
    <t>Has available infrastructure such as Concrete roads, Dike, covered court, Brgy. Hall, schools, Senior Citizen,Birthing clinic, health center building, Tawag Center,Day Care Center but cannot accommodate large number of evacuees during flood</t>
  </si>
  <si>
    <t>Ong Yiu</t>
  </si>
  <si>
    <t>Has available infrastructure such as Concrete roads, Dike, covered court, Brgy. Hall,  Day Care Center ,schools,  health center building but cannot accommodate large number of evacuees during flood</t>
  </si>
  <si>
    <t>Pagatpatan</t>
  </si>
  <si>
    <t>Pinamanculan</t>
  </si>
  <si>
    <t>Row Labels</t>
  </si>
  <si>
    <t>Grand Total</t>
  </si>
  <si>
    <t>Sum of % living in informal settlements</t>
  </si>
  <si>
    <t>Sum of % of population living in dwelling units made from light materials</t>
  </si>
  <si>
    <t>Sum of % of yound and old dependents</t>
  </si>
  <si>
    <t>Sum of % of PWDs</t>
  </si>
  <si>
    <t>Sum of % living below poverty threshold</t>
  </si>
  <si>
    <t>Sum of % living below poverty threshold2</t>
  </si>
  <si>
    <t>Sum of % of malnourished individuals</t>
  </si>
  <si>
    <t>Sensitivity Score (informal settlements)</t>
  </si>
  <si>
    <t>Sensitivity Score (light materials)</t>
  </si>
  <si>
    <t>Sensitivity Score ( yound and old dependents)</t>
  </si>
  <si>
    <t>Sensitivity Score (PWD)</t>
  </si>
  <si>
    <t>Sensitivity Score (poverty threshold)</t>
  </si>
  <si>
    <t>Sensitivity Score (malnourished individuals)</t>
  </si>
  <si>
    <t>Sensitivity Score (yound and old dependents)</t>
  </si>
  <si>
    <t>Sensitivity Score (pwd)</t>
  </si>
  <si>
    <t>Sensitivity Score (below poverty threshold)</t>
  </si>
  <si>
    <t>Description (Wealth)</t>
  </si>
  <si>
    <t>Adaptive Capacity Score (Wealth)</t>
  </si>
  <si>
    <t>Description (Information)</t>
  </si>
  <si>
    <t>Adaptive Capacity Score (Information)</t>
  </si>
  <si>
    <t>Description (Infrastructure)</t>
  </si>
  <si>
    <t>Adaptive Capacity Score Infrastructure)</t>
  </si>
  <si>
    <t>Adaptive Capavity Score (Technology)</t>
  </si>
  <si>
    <t>Description (Technology)</t>
  </si>
  <si>
    <t>Description (Institutional Governance)</t>
  </si>
  <si>
    <t>Adaptive Capacity Score (Institutional Governance)</t>
  </si>
  <si>
    <t>Description (Social Capital)</t>
  </si>
  <si>
    <t>Adaptive capacity score (Social Capital)</t>
  </si>
  <si>
    <t>Sector</t>
  </si>
  <si>
    <t>SUMMARY</t>
  </si>
  <si>
    <t>Degree of Impact/Threat level</t>
  </si>
  <si>
    <t>AC Level</t>
  </si>
  <si>
    <t>Summary and Findings</t>
  </si>
  <si>
    <t>Risk Level</t>
  </si>
  <si>
    <t>Impact</t>
  </si>
  <si>
    <t>Exposure</t>
  </si>
  <si>
    <t>Sensitivity</t>
  </si>
  <si>
    <t>Score (1-5)</t>
  </si>
  <si>
    <t>(Score 1-5)</t>
  </si>
  <si>
    <t>TL/AC</t>
  </si>
  <si>
    <t>Social</t>
  </si>
  <si>
    <t>Urban</t>
  </si>
  <si>
    <t>Lesser Business Activities, Disruption of Classes</t>
  </si>
  <si>
    <t>97% of population is affected</t>
  </si>
  <si>
    <t>3.2 = Medium</t>
  </si>
  <si>
    <t>2.9 = Medium</t>
  </si>
  <si>
    <t>1.08 = low</t>
  </si>
  <si>
    <t xml:space="preserve">Summarize impact, exposure and sensitivity
</t>
  </si>
  <si>
    <t>High</t>
  </si>
  <si>
    <t xml:space="preserve">Summarize Impact, exposure, sensitivity
</t>
  </si>
  <si>
    <t>Upland</t>
  </si>
  <si>
    <t>Possibility of Soil Erosion, Disruption of Classes</t>
  </si>
  <si>
    <t>Lowland</t>
  </si>
  <si>
    <t>Possibility of Relocation of the affected population of lowland area, Disruption of Classes</t>
  </si>
  <si>
    <t>Coastal</t>
  </si>
  <si>
    <t>Sum of Affected population divided by total population</t>
  </si>
  <si>
    <t>11% of population is affected</t>
  </si>
  <si>
    <t>4% of population is affected</t>
  </si>
  <si>
    <t>41% of population is affected</t>
  </si>
  <si>
    <t>Property Damage, Possibility of Relocation of the affected population of coastal area, Disruption of Classes</t>
  </si>
  <si>
    <t>1% are Malnourished   2.7% from informal settlements
1% are PWDS
25% young and old dependents         52% are living in low poverty threshold     40% are living in dwelling units made from light materials</t>
  </si>
  <si>
    <t>1% are Malnourished   2.16% from informal settlements
1% are PWDS
25% young and old dependents         54% are living in low poverty threshold    38% are living in dwelling units made from light materials</t>
  </si>
  <si>
    <t>1% are Malnourished   2.5% from informal settlements
1% are PWDS
25% young and old dependents         45% are living in low poverty threshold   44% are living in dwelling units made from light materials</t>
  </si>
  <si>
    <t>1% are Malnourished 3.0% from informal settlements
1% are PWDS
25% are young and old dependents       65% are living in low poverty threshold    24% are living in dwelling units made from light materials</t>
  </si>
</sst>
</file>

<file path=xl/styles.xml><?xml version="1.0" encoding="utf-8"?>
<styleSheet xmlns="http://schemas.openxmlformats.org/spreadsheetml/2006/main" xmlns:mc="http://schemas.openxmlformats.org/markup-compatibility/2006" xmlns:x14ac="http://schemas.microsoft.com/office/spreadsheetml/2009/9/ac" mc:Ignorable="x14ac">
  <fonts count="18">
    <font>
      <sz val="11"/>
      <color theme="1"/>
      <name val="Calibri"/>
      <family val="2"/>
      <scheme val="minor"/>
    </font>
    <font>
      <sz val="11"/>
      <color theme="1"/>
      <name val="Calibri"/>
      <family val="2"/>
      <scheme val="minor"/>
    </font>
    <font>
      <b/>
      <sz val="11"/>
      <color theme="1"/>
      <name val="Cambria"/>
      <family val="2"/>
      <scheme val="major"/>
    </font>
    <font>
      <sz val="11"/>
      <color theme="1"/>
      <name val="Cambria"/>
      <family val="2"/>
      <scheme val="major"/>
    </font>
    <font>
      <b/>
      <sz val="10"/>
      <color theme="1"/>
      <name val="Cambria"/>
      <family val="2"/>
      <scheme val="major"/>
    </font>
    <font>
      <b/>
      <sz val="14"/>
      <color theme="1"/>
      <name val="Cambria"/>
      <family val="2"/>
      <scheme val="major"/>
    </font>
    <font>
      <b/>
      <sz val="9"/>
      <color theme="1"/>
      <name val="Cambria"/>
      <family val="2"/>
      <scheme val="major"/>
    </font>
    <font>
      <i/>
      <sz val="9"/>
      <color theme="1"/>
      <name val="Cambria"/>
      <family val="2"/>
      <scheme val="major"/>
    </font>
    <font>
      <sz val="12"/>
      <name val="Calibri"/>
      <family val="2"/>
      <scheme val="minor"/>
    </font>
    <font>
      <sz val="12"/>
      <color theme="1"/>
      <name val="Arial Narrow"/>
      <family val="2"/>
    </font>
    <font>
      <sz val="12"/>
      <color theme="1"/>
      <name val="Calibri"/>
      <family val="2"/>
      <scheme val="minor"/>
    </font>
    <font>
      <sz val="11"/>
      <color theme="1"/>
      <name val="Calibri"/>
      <family val="2"/>
    </font>
    <font>
      <sz val="10"/>
      <color theme="1"/>
      <name val="Arial Narrow"/>
      <family val="2"/>
    </font>
    <font>
      <b/>
      <sz val="10"/>
      <color theme="1"/>
      <name val="Montserrat"/>
    </font>
    <font>
      <b/>
      <sz val="14"/>
      <color theme="1"/>
      <name val="Montserrat"/>
    </font>
    <font>
      <i/>
      <sz val="9"/>
      <color theme="1"/>
      <name val="Montserrat"/>
    </font>
    <font>
      <sz val="10"/>
      <color theme="1"/>
      <name val="Montserrat"/>
    </font>
    <font>
      <sz val="10"/>
      <name val="Montserrat"/>
    </font>
  </fonts>
  <fills count="14">
    <fill>
      <patternFill patternType="none"/>
    </fill>
    <fill>
      <patternFill patternType="gray125"/>
    </fill>
    <fill>
      <patternFill patternType="solid">
        <fgColor theme="5" tint="0.39997558519241921"/>
        <bgColor indexed="64"/>
      </patternFill>
    </fill>
    <fill>
      <patternFill patternType="solid">
        <fgColor rgb="FF7BC4B7"/>
        <bgColor indexed="64"/>
      </patternFill>
    </fill>
    <fill>
      <patternFill patternType="solid">
        <fgColor rgb="FFA7D8CF"/>
        <bgColor indexed="64"/>
      </patternFill>
    </fill>
    <fill>
      <patternFill patternType="solid">
        <fgColor theme="5" tint="0.59999389629810485"/>
        <bgColor indexed="64"/>
      </patternFill>
    </fill>
    <fill>
      <patternFill patternType="solid">
        <fgColor rgb="FFD3EBE7"/>
        <bgColor indexed="64"/>
      </patternFill>
    </fill>
    <fill>
      <patternFill patternType="solid">
        <fgColor theme="0" tint="-0.34998626667073579"/>
        <bgColor indexed="64"/>
      </patternFill>
    </fill>
    <fill>
      <patternFill patternType="solid">
        <fgColor theme="0"/>
        <bgColor indexed="64"/>
      </patternFill>
    </fill>
    <fill>
      <patternFill patternType="solid">
        <fgColor theme="9"/>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9" tint="0.59999389629810485"/>
        <bgColor indexed="64"/>
      </patternFill>
    </fill>
  </fills>
  <borders count="2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114">
    <xf numFmtId="0" fontId="0" fillId="0" borderId="0" xfId="0"/>
    <xf numFmtId="0" fontId="2" fillId="0" borderId="0" xfId="0" applyFont="1"/>
    <xf numFmtId="0" fontId="3" fillId="0" borderId="0" xfId="0" applyFont="1"/>
    <xf numFmtId="10" fontId="3" fillId="0" borderId="0" xfId="0" applyNumberFormat="1" applyFont="1"/>
    <xf numFmtId="0" fontId="4"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6" fillId="3" borderId="5" xfId="0" applyFont="1" applyFill="1" applyBorder="1" applyAlignment="1">
      <alignment horizontal="center" vertical="center" wrapText="1"/>
    </xf>
    <xf numFmtId="10" fontId="4" fillId="3" borderId="5" xfId="0" applyNumberFormat="1"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7" fillId="7" borderId="9" xfId="0" applyFont="1" applyFill="1" applyBorder="1" applyAlignment="1">
      <alignment horizontal="center" vertical="center" wrapText="1"/>
    </xf>
    <xf numFmtId="0" fontId="7" fillId="7" borderId="10" xfId="0" applyFont="1" applyFill="1" applyBorder="1" applyAlignment="1">
      <alignment horizontal="center" vertical="center" wrapText="1"/>
    </xf>
    <xf numFmtId="0" fontId="7" fillId="7" borderId="11" xfId="0" applyFont="1" applyFill="1" applyBorder="1" applyAlignment="1">
      <alignment horizontal="center" vertical="center" wrapText="1"/>
    </xf>
    <xf numFmtId="10" fontId="7" fillId="7" borderId="11" xfId="0" applyNumberFormat="1" applyFont="1" applyFill="1" applyBorder="1" applyAlignment="1">
      <alignment horizontal="center" vertical="center" wrapText="1"/>
    </xf>
    <xf numFmtId="10" fontId="7" fillId="7" borderId="10" xfId="0" applyNumberFormat="1" applyFont="1" applyFill="1" applyBorder="1" applyAlignment="1">
      <alignment horizontal="center" vertical="center" wrapText="1"/>
    </xf>
    <xf numFmtId="0" fontId="7" fillId="7" borderId="12" xfId="0" applyFont="1" applyFill="1" applyBorder="1" applyAlignment="1">
      <alignment horizontal="center" vertical="center" wrapText="1"/>
    </xf>
    <xf numFmtId="0" fontId="3" fillId="8" borderId="5" xfId="0" applyFont="1" applyFill="1" applyBorder="1"/>
    <xf numFmtId="0" fontId="8" fillId="8" borderId="5" xfId="0" applyFont="1" applyFill="1" applyBorder="1" applyAlignment="1">
      <alignment horizontal="left" vertical="center" wrapText="1"/>
    </xf>
    <xf numFmtId="0" fontId="3" fillId="8" borderId="13" xfId="0" applyFont="1" applyFill="1" applyBorder="1"/>
    <xf numFmtId="0" fontId="9" fillId="8" borderId="6" xfId="0" applyFont="1" applyFill="1" applyBorder="1" applyAlignment="1">
      <alignment horizontal="left" vertical="center" wrapText="1"/>
    </xf>
    <xf numFmtId="2" fontId="0" fillId="8" borderId="5" xfId="0" applyNumberFormat="1" applyFill="1" applyBorder="1" applyAlignment="1">
      <alignment horizontal="center" vertical="center"/>
    </xf>
    <xf numFmtId="1" fontId="0" fillId="8" borderId="5" xfId="0" applyNumberFormat="1" applyFont="1" applyFill="1" applyBorder="1" applyAlignment="1">
      <alignment horizontal="center" vertical="center"/>
    </xf>
    <xf numFmtId="2" fontId="10" fillId="8" borderId="5" xfId="0" applyNumberFormat="1" applyFont="1" applyFill="1" applyBorder="1" applyAlignment="1">
      <alignment horizontal="center" vertical="center" wrapText="1"/>
    </xf>
    <xf numFmtId="1" fontId="0" fillId="8" borderId="5" xfId="0" applyNumberFormat="1" applyFill="1" applyBorder="1" applyAlignment="1">
      <alignment horizontal="center" vertical="center"/>
    </xf>
    <xf numFmtId="9" fontId="10" fillId="8" borderId="6" xfId="1" applyFont="1" applyFill="1" applyBorder="1" applyAlignment="1">
      <alignment horizontal="center" vertical="center" wrapText="1"/>
    </xf>
    <xf numFmtId="2" fontId="11" fillId="8" borderId="5" xfId="0" applyNumberFormat="1" applyFont="1" applyFill="1" applyBorder="1" applyAlignment="1">
      <alignment horizontal="center" vertical="center"/>
    </xf>
    <xf numFmtId="0" fontId="9" fillId="8" borderId="6" xfId="0" applyFont="1" applyFill="1" applyBorder="1" applyAlignment="1">
      <alignment horizontal="center" vertical="center" wrapText="1"/>
    </xf>
    <xf numFmtId="10" fontId="9" fillId="8" borderId="6" xfId="0" applyNumberFormat="1" applyFont="1" applyFill="1" applyBorder="1" applyAlignment="1">
      <alignment horizontal="left" vertical="center" wrapText="1"/>
    </xf>
    <xf numFmtId="9" fontId="12" fillId="8" borderId="5" xfId="0" applyNumberFormat="1" applyFont="1" applyFill="1" applyBorder="1" applyAlignment="1">
      <alignment horizontal="center" vertical="center" wrapText="1"/>
    </xf>
    <xf numFmtId="9" fontId="3" fillId="8" borderId="5" xfId="1" applyFont="1" applyFill="1" applyBorder="1"/>
    <xf numFmtId="0" fontId="3" fillId="0" borderId="5" xfId="0" applyFont="1" applyBorder="1"/>
    <xf numFmtId="10" fontId="12" fillId="8" borderId="5" xfId="0" applyNumberFormat="1" applyFont="1" applyFill="1" applyBorder="1" applyAlignment="1">
      <alignment horizontal="center" vertical="center" wrapText="1"/>
    </xf>
    <xf numFmtId="0" fontId="12" fillId="8" borderId="5" xfId="0" applyFont="1" applyFill="1" applyBorder="1" applyAlignment="1">
      <alignment vertical="top" wrapText="1"/>
    </xf>
    <xf numFmtId="0" fontId="10" fillId="8" borderId="5" xfId="0" applyFont="1" applyFill="1" applyBorder="1" applyAlignment="1">
      <alignment horizontal="center" vertical="center" wrapText="1"/>
    </xf>
    <xf numFmtId="0" fontId="12" fillId="8" borderId="5" xfId="0" applyNumberFormat="1" applyFont="1" applyFill="1" applyBorder="1" applyAlignment="1" applyProtection="1">
      <alignment horizontal="center" vertical="center" wrapText="1"/>
    </xf>
    <xf numFmtId="0" fontId="12" fillId="8" borderId="5" xfId="0" applyFont="1" applyFill="1" applyBorder="1" applyAlignment="1">
      <alignment horizontal="center" vertical="center" wrapText="1"/>
    </xf>
    <xf numFmtId="0" fontId="12" fillId="8" borderId="6" xfId="0" applyFont="1" applyFill="1" applyBorder="1" applyAlignment="1">
      <alignment horizontal="center" vertical="center" wrapText="1"/>
    </xf>
    <xf numFmtId="0" fontId="10" fillId="8" borderId="6" xfId="0" applyFont="1" applyFill="1" applyBorder="1" applyAlignment="1">
      <alignment horizontal="center" vertical="center" wrapText="1"/>
    </xf>
    <xf numFmtId="0" fontId="3" fillId="8" borderId="13" xfId="0" applyFont="1" applyFill="1" applyBorder="1" applyAlignment="1">
      <alignment horizontal="center" vertical="center"/>
    </xf>
    <xf numFmtId="0" fontId="3" fillId="0" borderId="0" xfId="0" applyFont="1" applyBorder="1"/>
    <xf numFmtId="0" fontId="0" fillId="0" borderId="0" xfId="0" pivotButton="1"/>
    <xf numFmtId="0" fontId="0" fillId="0" borderId="0" xfId="0" applyAlignment="1">
      <alignment horizontal="left"/>
    </xf>
    <xf numFmtId="0" fontId="0" fillId="0" borderId="0" xfId="0" applyNumberFormat="1"/>
    <xf numFmtId="0" fontId="0" fillId="0" borderId="0" xfId="0" applyAlignment="1">
      <alignment horizontal="left" indent="1"/>
    </xf>
    <xf numFmtId="9" fontId="0" fillId="0" borderId="0" xfId="1" applyFont="1"/>
    <xf numFmtId="0" fontId="13" fillId="9" borderId="4" xfId="0" applyFont="1" applyFill="1" applyBorder="1" applyAlignment="1">
      <alignment horizontal="center" vertical="center" wrapText="1"/>
    </xf>
    <xf numFmtId="0" fontId="13" fillId="9" borderId="5" xfId="0" applyFont="1" applyFill="1" applyBorder="1" applyAlignment="1">
      <alignment horizontal="center" vertical="center" wrapText="1"/>
    </xf>
    <xf numFmtId="0" fontId="13" fillId="9" borderId="8" xfId="0" applyFont="1" applyFill="1" applyBorder="1" applyAlignment="1">
      <alignment horizontal="center" vertical="center" wrapText="1"/>
    </xf>
    <xf numFmtId="0" fontId="15" fillId="7" borderId="9" xfId="0" applyFont="1" applyFill="1" applyBorder="1" applyAlignment="1">
      <alignment horizontal="center" vertical="center" wrapText="1"/>
    </xf>
    <xf numFmtId="0" fontId="15" fillId="7" borderId="10" xfId="0" applyFont="1" applyFill="1" applyBorder="1" applyAlignment="1">
      <alignment horizontal="center" vertical="center" wrapText="1"/>
    </xf>
    <xf numFmtId="0" fontId="15" fillId="7" borderId="12" xfId="0" applyFont="1" applyFill="1" applyBorder="1" applyAlignment="1">
      <alignment horizontal="center" vertical="center" wrapText="1"/>
    </xf>
    <xf numFmtId="0" fontId="16" fillId="13" borderId="5" xfId="0" applyFont="1" applyFill="1" applyBorder="1" applyAlignment="1">
      <alignment vertical="top" wrapText="1"/>
    </xf>
    <xf numFmtId="0" fontId="0" fillId="13" borderId="5" xfId="0" applyFill="1" applyBorder="1" applyAlignment="1">
      <alignment horizontal="left" indent="1"/>
    </xf>
    <xf numFmtId="0" fontId="16" fillId="13" borderId="5" xfId="0" applyFont="1" applyFill="1" applyBorder="1" applyAlignment="1">
      <alignment horizontal="center" vertical="top" wrapText="1"/>
    </xf>
    <xf numFmtId="0" fontId="16" fillId="0" borderId="5" xfId="0" applyFont="1" applyBorder="1" applyAlignment="1">
      <alignment horizontal="center" vertical="top" wrapText="1"/>
    </xf>
    <xf numFmtId="0" fontId="17" fillId="0" borderId="5" xfId="0" applyFont="1" applyBorder="1" applyAlignment="1">
      <alignment horizontal="center" vertical="top" wrapText="1"/>
    </xf>
    <xf numFmtId="0" fontId="16" fillId="13" borderId="13" xfId="0" applyFont="1" applyFill="1" applyBorder="1" applyAlignment="1">
      <alignment vertical="top" wrapText="1"/>
    </xf>
    <xf numFmtId="0" fontId="0" fillId="13" borderId="13" xfId="0" applyFill="1" applyBorder="1" applyAlignment="1">
      <alignment horizontal="left" indent="1"/>
    </xf>
    <xf numFmtId="0" fontId="16" fillId="13" borderId="15" xfId="0" applyFont="1" applyFill="1" applyBorder="1" applyAlignment="1">
      <alignment horizontal="center" vertical="top" wrapText="1"/>
    </xf>
    <xf numFmtId="0" fontId="16" fillId="0" borderId="13" xfId="0" applyFont="1" applyBorder="1" applyAlignment="1">
      <alignment horizontal="center" vertical="top" wrapText="1"/>
    </xf>
    <xf numFmtId="0" fontId="17" fillId="0" borderId="16" xfId="0" applyFont="1" applyBorder="1" applyAlignment="1">
      <alignment horizontal="center" vertical="top" wrapText="1"/>
    </xf>
    <xf numFmtId="0" fontId="16" fillId="13" borderId="7" xfId="0" applyFont="1" applyFill="1" applyBorder="1" applyAlignment="1">
      <alignment horizontal="center" vertical="top" wrapText="1"/>
    </xf>
    <xf numFmtId="0" fontId="0" fillId="0" borderId="0" xfId="1" applyNumberFormat="1" applyFont="1"/>
    <xf numFmtId="0" fontId="17" fillId="0" borderId="4" xfId="0" applyFont="1" applyBorder="1" applyAlignment="1">
      <alignment horizontal="center" vertical="top" wrapText="1"/>
    </xf>
    <xf numFmtId="0" fontId="17" fillId="0" borderId="18" xfId="0" applyFont="1" applyBorder="1" applyAlignment="1">
      <alignment horizontal="center" vertical="top" wrapText="1"/>
    </xf>
    <xf numFmtId="0" fontId="17" fillId="0" borderId="5" xfId="0" applyFont="1" applyBorder="1" applyAlignment="1">
      <alignment horizontal="center" vertical="top" wrapText="1"/>
    </xf>
    <xf numFmtId="0" fontId="17" fillId="0" borderId="11" xfId="0" applyFont="1" applyBorder="1" applyAlignment="1">
      <alignment horizontal="center" vertical="top" wrapText="1"/>
    </xf>
    <xf numFmtId="0" fontId="17" fillId="0" borderId="8" xfId="0" applyFont="1" applyBorder="1" applyAlignment="1">
      <alignment horizontal="center" vertical="top" wrapText="1"/>
    </xf>
    <xf numFmtId="0" fontId="17" fillId="0" borderId="19" xfId="0" applyFont="1" applyBorder="1" applyAlignment="1">
      <alignment horizontal="center" vertical="top" wrapText="1"/>
    </xf>
    <xf numFmtId="0" fontId="13" fillId="11" borderId="1" xfId="0" applyFont="1" applyFill="1" applyBorder="1" applyAlignment="1">
      <alignment horizontal="center" vertical="center" wrapText="1"/>
    </xf>
    <xf numFmtId="0" fontId="13" fillId="11" borderId="4" xfId="0" applyFont="1" applyFill="1" applyBorder="1" applyAlignment="1">
      <alignment horizontal="center" vertical="center" wrapText="1"/>
    </xf>
    <xf numFmtId="0" fontId="13" fillId="11" borderId="3" xfId="0" applyFont="1" applyFill="1" applyBorder="1" applyAlignment="1">
      <alignment horizontal="center" vertical="center" wrapText="1"/>
    </xf>
    <xf numFmtId="0" fontId="13" fillId="11" borderId="8"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12" borderId="4" xfId="0" applyFont="1" applyFill="1" applyBorder="1" applyAlignment="1">
      <alignment horizontal="center" vertical="center" wrapText="1"/>
    </xf>
    <xf numFmtId="0" fontId="13" fillId="12" borderId="2" xfId="0" applyFont="1" applyFill="1" applyBorder="1" applyAlignment="1">
      <alignment horizontal="center" vertical="center" wrapText="1"/>
    </xf>
    <xf numFmtId="0" fontId="13" fillId="12" borderId="5" xfId="0" applyFont="1" applyFill="1" applyBorder="1" applyAlignment="1">
      <alignment horizontal="center" vertical="center" wrapText="1"/>
    </xf>
    <xf numFmtId="0" fontId="13" fillId="12" borderId="3" xfId="0" applyFont="1" applyFill="1" applyBorder="1" applyAlignment="1">
      <alignment horizontal="center" vertical="center" wrapText="1"/>
    </xf>
    <xf numFmtId="0" fontId="13" fillId="12" borderId="8" xfId="0" applyFont="1" applyFill="1" applyBorder="1" applyAlignment="1">
      <alignment horizontal="center" vertical="center" wrapText="1"/>
    </xf>
    <xf numFmtId="0" fontId="16" fillId="0" borderId="9" xfId="0" applyFont="1" applyBorder="1" applyAlignment="1">
      <alignment horizontal="center" vertical="top" wrapText="1"/>
    </xf>
    <xf numFmtId="0" fontId="16" fillId="0" borderId="14" xfId="0" applyFont="1" applyBorder="1" applyAlignment="1">
      <alignment horizontal="center" vertical="top" wrapText="1"/>
    </xf>
    <xf numFmtId="0" fontId="16" fillId="0" borderId="17" xfId="0" applyFont="1" applyBorder="1" applyAlignment="1">
      <alignment horizontal="center" vertical="top" wrapText="1"/>
    </xf>
    <xf numFmtId="0" fontId="13" fillId="2" borderId="1"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4" fillId="9" borderId="1" xfId="0" applyFont="1" applyFill="1" applyBorder="1" applyAlignment="1">
      <alignment horizontal="center" vertical="center" wrapText="1"/>
    </xf>
    <xf numFmtId="0" fontId="14" fillId="9" borderId="2" xfId="0" applyFont="1" applyFill="1" applyBorder="1" applyAlignment="1">
      <alignment horizontal="center" vertical="center" wrapText="1"/>
    </xf>
    <xf numFmtId="0" fontId="14" fillId="9" borderId="3"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13" fillId="10" borderId="4" xfId="0" applyFont="1" applyFill="1" applyBorder="1" applyAlignment="1">
      <alignment horizontal="center" vertical="center" wrapText="1"/>
    </xf>
    <xf numFmtId="0" fontId="13" fillId="10" borderId="3" xfId="0" applyFont="1" applyFill="1" applyBorder="1" applyAlignment="1">
      <alignment horizontal="center" vertical="center" wrapText="1"/>
    </xf>
    <xf numFmtId="0" fontId="13" fillId="10" borderId="8" xfId="0" applyFont="1" applyFill="1" applyBorder="1" applyAlignment="1">
      <alignment horizontal="center" vertical="center" wrapText="1"/>
    </xf>
  </cellXfs>
  <cellStyles count="2">
    <cellStyle name="Normal" xfId="0" builtinId="0"/>
    <cellStyle name="Percent" xfId="1" builtinId="5"/>
  </cellStyles>
  <dxfs count="64">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0" formatCode="General"/>
    </dxf>
    <dxf>
      <numFmt numFmtId="0" formatCode="General"/>
    </dxf>
    <dxf>
      <numFmt numFmtId="13" formatCode="0%"/>
    </dxf>
    <dxf>
      <numFmt numFmtId="13" formatCode="0%"/>
    </dxf>
    <dxf>
      <numFmt numFmtId="13" formatCode="0%"/>
    </dxf>
    <dxf>
      <numFmt numFmtId="13" formatCode="0%"/>
    </dxf>
    <dxf>
      <numFmt numFmtId="0" formatCode="General"/>
    </dxf>
    <dxf>
      <numFmt numFmtId="0" formatCode="General"/>
    </dxf>
    <dxf>
      <numFmt numFmtId="13" formatCode="0%"/>
    </dxf>
    <dxf>
      <numFmt numFmtId="13" formatCode="0%"/>
    </dxf>
    <dxf>
      <numFmt numFmtId="13" formatCode="0%"/>
    </dxf>
    <dxf>
      <numFmt numFmtId="13" formatCode="0%"/>
    </dxf>
    <dxf>
      <numFmt numFmtId="0" formatCode="General"/>
    </dxf>
    <dxf>
      <numFmt numFmtId="0" formatCode="General"/>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0" formatCode="General"/>
    </dxf>
    <dxf>
      <numFmt numFmtId="0" formatCode="General"/>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0" formatCode="General"/>
    </dxf>
    <dxf>
      <numFmt numFmtId="0" formatCode="General"/>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0" formatCode="General"/>
    </dxf>
    <dxf>
      <numFmt numFmtId="0" formatCode="General"/>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ownloads/CSWD_Population_Floo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VA_Population"/>
      <sheetName val="DRA_Population"/>
      <sheetName val="6. Summary"/>
      <sheetName val="Technical Options"/>
    </sheetNames>
    <sheetDataSet>
      <sheetData sheetId="0"/>
      <sheetData sheetId="1"/>
      <sheetData sheetId="2"/>
      <sheetData sheetId="3">
        <row r="24">
          <cell r="B24">
            <v>3</v>
          </cell>
        </row>
        <row r="25">
          <cell r="B25">
            <v>2</v>
          </cell>
        </row>
        <row r="26">
          <cell r="B26">
            <v>1</v>
          </cell>
        </row>
      </sheetData>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sus" refreshedDate="44000.838678125001" createdVersion="4" refreshedVersion="4" minRefreshableVersion="3" recordCount="21">
  <cacheSource type="worksheet">
    <worksheetSource ref="E1:AQ22" sheet="SS"/>
  </cacheSource>
  <cacheFields count="39">
    <cacheField name="Geographical Area or Ecosystem" numFmtId="0">
      <sharedItems count="4">
        <s v="LOWLAND"/>
        <s v="URBAN"/>
        <s v="UPLAND"/>
        <s v="COASTAL"/>
      </sharedItems>
    </cacheField>
    <cacheField name="Barangay" numFmtId="0">
      <sharedItems count="21">
        <s v="Agusan Pequeño"/>
        <s v="Ambago"/>
        <s v="Baan Riverside "/>
        <s v="Babag"/>
        <s v="Bading "/>
        <s v="Bancasi"/>
        <s v="Banza"/>
        <s v="Baobaoan"/>
        <s v="Bobon"/>
        <s v="Doongan"/>
        <s v="Dumalagan"/>
        <s v="Fort Poyohon"/>
        <s v="Libertad "/>
        <s v="Lumbocan"/>
        <s v="Mahogany"/>
        <s v="Masao"/>
        <s v="Maug "/>
        <s v="Obrero"/>
        <s v="Ong Yiu"/>
        <s v="Pagatpatan"/>
        <s v="Pinamanculan"/>
      </sharedItems>
    </cacheField>
    <cacheField name="Estimated Residential Area (hectares)" numFmtId="2">
      <sharedItems containsSemiMixedTypes="0" containsString="0" containsNumber="1" minValue="34.623800000000003" maxValue="1073.51"/>
    </cacheField>
    <cacheField name="Total Population of barangay" numFmtId="1">
      <sharedItems containsSemiMixedTypes="0" containsString="0" containsNumber="1" containsInteger="1" minValue="1438" maxValue="21703"/>
    </cacheField>
    <cacheField name="Computed Population Density (pop/area)" numFmtId="2">
      <sharedItems containsSemiMixedTypes="0" containsString="0" containsNumber="1" minValue="1.436319506177772" maxValue="183.1307603093025"/>
    </cacheField>
    <cacheField name="Estimated affected area by hazard" numFmtId="2">
      <sharedItems containsSemiMixedTypes="0" containsString="0" containsNumber="1" minValue="0.56707399999999997" maxValue="861.24667999999997"/>
    </cacheField>
    <cacheField name="Total population exposed (affected area* pop'n density)" numFmtId="1">
      <sharedItems containsSemiMixedTypes="0" containsString="0" containsNumber="1" minValue="40.844230000000003" maxValue="10515.94"/>
    </cacheField>
    <cacheField name="Affected population divided by total population" numFmtId="9">
      <sharedItems containsSemiMixedTypes="0" containsString="0" containsNumber="1" minValue="9.791573660714285E-3" maxValue="0.97104146300353955"/>
    </cacheField>
    <cacheField name="Exposure Score" numFmtId="0">
      <sharedItems containsSemiMixedTypes="0" containsString="0" containsNumber="1" containsInteger="1" minValue="1" maxValue="5"/>
    </cacheField>
    <cacheField name="Summary of Findings (Exposure)" numFmtId="0">
      <sharedItems containsNonDate="0" containsString="0" containsBlank="1"/>
    </cacheField>
    <cacheField name="% living in informal settlements" numFmtId="2">
      <sharedItems containsSemiMixedTypes="0" containsString="0" containsNumber="1" minValue="0" maxValue="10"/>
    </cacheField>
    <cacheField name="Sensitivity Score" numFmtId="0">
      <sharedItems containsSemiMixedTypes="0" containsString="0" containsNumber="1" containsInteger="1" minValue="1" maxValue="2"/>
    </cacheField>
    <cacheField name="% of population living in dwelling units made from light materials" numFmtId="10">
      <sharedItems containsSemiMixedTypes="0" containsString="0" containsNumber="1" minValue="7.1900000000000006E-2" maxValue="0.51219999999999999"/>
    </cacheField>
    <cacheField name="Sensitivity Score2" numFmtId="0">
      <sharedItems containsSemiMixedTypes="0" containsString="0" containsNumber="1" containsInteger="1" minValue="2" maxValue="5"/>
    </cacheField>
    <cacheField name="% of yound and old dependents" numFmtId="9">
      <sharedItems containsSemiMixedTypes="0" containsString="0" containsNumber="1" minValue="0.25" maxValue="0.25"/>
    </cacheField>
    <cacheField name="Sensitivity Score3" numFmtId="0">
      <sharedItems containsSemiMixedTypes="0" containsString="0" containsNumber="1" containsInteger="1" minValue="3" maxValue="3"/>
    </cacheField>
    <cacheField name="% of PWDs" numFmtId="9">
      <sharedItems containsSemiMixedTypes="0" containsString="0" containsNumber="1" minValue="0.01" maxValue="0.01"/>
    </cacheField>
    <cacheField name="Sensitivity Score4" numFmtId="0">
      <sharedItems containsSemiMixedTypes="0" containsString="0" containsNumber="1" containsInteger="1" minValue="1" maxValue="1"/>
    </cacheField>
    <cacheField name="% living below poverty threshold" numFmtId="9">
      <sharedItems containsSemiMixedTypes="0" containsString="0" containsNumber="1" minValue="0.45" maxValue="0.65"/>
    </cacheField>
    <cacheField name="Sensitivity Score5" numFmtId="0">
      <sharedItems containsSemiMixedTypes="0" containsString="0" containsNumber="1" containsInteger="1" minValue="4" maxValue="5"/>
    </cacheField>
    <cacheField name="% of malnourished individuals" numFmtId="10">
      <sharedItems containsSemiMixedTypes="0" containsString="0" containsNumber="1" minValue="5.0000000000000001E-3" maxValue="5.0000000000000001E-3"/>
    </cacheField>
    <cacheField name="Sensitivity Score6" numFmtId="0">
      <sharedItems containsSemiMixedTypes="0" containsString="0" containsNumber="1" containsInteger="1" minValue="1" maxValue="1"/>
    </cacheField>
    <cacheField name="Total Sensitivity divided number of indicators" numFmtId="0">
      <sharedItems containsSemiMixedTypes="0" containsString="0" containsNumber="1" minValue="2.1666666666666665" maxValue="2.6666666666666665"/>
    </cacheField>
    <cacheField name="Summary of Findings (Sensitivity)" numFmtId="0">
      <sharedItems containsNonDate="0" containsString="0" containsBlank="1"/>
    </cacheField>
    <cacheField name="Score" numFmtId="0">
      <sharedItems containsNonDate="0" containsString="0" containsBlank="1"/>
    </cacheField>
    <cacheField name="Category" numFmtId="0">
      <sharedItems containsNonDate="0" containsString="0" containsBlank="1"/>
    </cacheField>
    <cacheField name="Description" numFmtId="0">
      <sharedItems/>
    </cacheField>
    <cacheField name="Adaptive Capacity Score" numFmtId="0">
      <sharedItems containsSemiMixedTypes="0" containsString="0" containsNumber="1" containsInteger="1" minValue="2" maxValue="2"/>
    </cacheField>
    <cacheField name="Description2" numFmtId="0">
      <sharedItems/>
    </cacheField>
    <cacheField name="Adaptive Capacity Score2" numFmtId="0">
      <sharedItems containsSemiMixedTypes="0" containsString="0" containsNumber="1" containsInteger="1" minValue="2" maxValue="2"/>
    </cacheField>
    <cacheField name="Description3" numFmtId="0">
      <sharedItems longText="1"/>
    </cacheField>
    <cacheField name="Adaptive Capacity Score3" numFmtId="0">
      <sharedItems containsSemiMixedTypes="0" containsString="0" containsNumber="1" containsInteger="1" minValue="2" maxValue="3"/>
    </cacheField>
    <cacheField name="Description4" numFmtId="0">
      <sharedItems/>
    </cacheField>
    <cacheField name="Adaptive Capavity Score" numFmtId="0">
      <sharedItems containsSemiMixedTypes="0" containsString="0" containsNumber="1" containsInteger="1" minValue="3" maxValue="3"/>
    </cacheField>
    <cacheField name="Description5" numFmtId="0">
      <sharedItems/>
    </cacheField>
    <cacheField name="Adaptive Capacity Score4" numFmtId="0">
      <sharedItems containsSemiMixedTypes="0" containsString="0" containsNumber="1" containsInteger="1" minValue="4" maxValue="4"/>
    </cacheField>
    <cacheField name="Description6" numFmtId="0">
      <sharedItems/>
    </cacheField>
    <cacheField name="Adaptive capacity score5" numFmtId="0">
      <sharedItems containsSemiMixedTypes="0" containsString="0" containsNumber="1" containsInteger="1" minValue="4" maxValue="4"/>
    </cacheField>
    <cacheField name="Total score divided total number of inidicators" numFmtId="0">
      <sharedItems containsSemiMixedTypes="0" containsString="0" containsNumber="1" minValue="2.8333333333333335" maxValue="3"/>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1">
  <r>
    <x v="0"/>
    <x v="0"/>
    <n v="138.46100000000001"/>
    <n v="5070"/>
    <n v="36.616809065368585"/>
    <n v="77.643699999999995"/>
    <n v="2843.06"/>
    <n v="0.56076134122287968"/>
    <n v="5"/>
    <m/>
    <n v="0.7050528789659225"/>
    <n v="1"/>
    <n v="0.38490000000000002"/>
    <n v="4"/>
    <n v="0.25"/>
    <n v="3"/>
    <n v="0.01"/>
    <n v="1"/>
    <n v="0.65"/>
    <n v="5"/>
    <n v="5.0000000000000001E-3"/>
    <n v="1"/>
    <n v="2.5"/>
    <m/>
    <m/>
    <m/>
    <s v="5% Calamity fund             Access to private sectors financial assistance from LGU &amp; DSWD    but has limited access to resources to respond to hazard."/>
    <n v="2"/>
    <s v="Very limited Equipment and facilities for assistance"/>
    <n v="2"/>
    <s v="Has available infrastructure such as Concrete roads, Dike, covered court, Brgy. Hall, Day care center ,schools, ,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r>
  <r>
    <x v="0"/>
    <x v="1"/>
    <n v="695.65800000000002"/>
    <n v="12656"/>
    <n v="18.192847634901057"/>
    <n v="578.02719999999999"/>
    <n v="10515.94"/>
    <n v="0.83090549936788882"/>
    <n v="5"/>
    <m/>
    <n v="7.0175438596491224"/>
    <n v="2"/>
    <n v="0.35310000000000002"/>
    <n v="4"/>
    <n v="0.25"/>
    <n v="3"/>
    <n v="0.01"/>
    <n v="1"/>
    <n v="0.45"/>
    <n v="4"/>
    <n v="5.0000000000000001E-3"/>
    <n v="1"/>
    <n v="2.5"/>
    <m/>
    <m/>
    <m/>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schools, Senior Citizen, Day care centers,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r>
  <r>
    <x v="1"/>
    <x v="2"/>
    <n v="57.914499999999997"/>
    <n v="5376"/>
    <n v="92.826494228561074"/>
    <n v="0.56707399999999997"/>
    <n v="52.639499999999998"/>
    <n v="9.791573660714285E-3"/>
    <n v="1"/>
    <m/>
    <n v="10"/>
    <n v="2"/>
    <n v="0.2137"/>
    <n v="3"/>
    <n v="0.25"/>
    <n v="3"/>
    <n v="0.01"/>
    <n v="1"/>
    <n v="0.65"/>
    <n v="5"/>
    <n v="5.0000000000000001E-3"/>
    <n v="1"/>
    <n v="2.5"/>
    <m/>
    <m/>
    <m/>
    <s v="5% Calamity fund             Access to private sectors financial assistance from LGU &amp; DSWD    but has limited access to resources to respond to hazard."/>
    <n v="2"/>
    <s v="Very limited Equipment and facilities for assistance"/>
    <n v="2"/>
    <s v="Has available infrastructure such as Concrete roads, basketball court, Brgy. Hall, schools,Day Care Centers, Senior Citizen, health center building but cannot accommodate large number of evacuees during flood"/>
    <n v="2"/>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2.8333333333333335"/>
  </r>
  <r>
    <x v="0"/>
    <x v="3"/>
    <n v="279.12700000000001"/>
    <n v="1823"/>
    <n v="6.5310772515736559"/>
    <n v="238.43790000000001"/>
    <n v="1557.2570000000001"/>
    <n v="0.85422764673614926"/>
    <n v="5"/>
    <m/>
    <n v="0"/>
    <n v="1"/>
    <n v="0.29370000000000002"/>
    <n v="3"/>
    <n v="0.25"/>
    <n v="3"/>
    <n v="0.01"/>
    <n v="1"/>
    <n v="0.55000000000000004"/>
    <n v="5"/>
    <n v="5.0000000000000001E-3"/>
    <n v="1"/>
    <n v="2.3333333333333335"/>
    <m/>
    <m/>
    <m/>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 schools,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r>
  <r>
    <x v="1"/>
    <x v="4"/>
    <n v="102.758"/>
    <n v="4921"/>
    <n v="47.889215438214059"/>
    <n v="21.127479999999998"/>
    <n v="1011.778"/>
    <n v="0.20560414549888234"/>
    <n v="3"/>
    <m/>
    <n v="4.3381535038932144"/>
    <n v="1"/>
    <n v="0.30380000000000001"/>
    <n v="4"/>
    <n v="0.25"/>
    <n v="3"/>
    <n v="0.01"/>
    <n v="1"/>
    <n v="0.65"/>
    <n v="5"/>
    <n v="5.0000000000000001E-3"/>
    <n v="1"/>
    <n v="2.5"/>
    <m/>
    <m/>
    <m/>
    <s v="5% Calamity fund             Access to private sectors financial assistance from LGU &amp; DSWD    but has limited access to resources to respond to hazard."/>
    <n v="2"/>
    <s v="Very limited Equipment and facilities for assistance"/>
    <n v="2"/>
    <s v="Has available infrastructure such as Concrete roads, Dike, covered court, Brgy. Hall, Day care center ,schools,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r>
  <r>
    <x v="0"/>
    <x v="5"/>
    <n v="1032.48"/>
    <n v="4925"/>
    <n v="4.7700681853401514"/>
    <n v="193.39364"/>
    <n v="922.50250000000005"/>
    <n v="0.18731015228426398"/>
    <n v="3"/>
    <m/>
    <n v="0"/>
    <n v="1"/>
    <n v="0.41849999999999998"/>
    <n v="4"/>
    <n v="0.25"/>
    <n v="3"/>
    <n v="0.01"/>
    <n v="1"/>
    <n v="0.55000000000000004"/>
    <n v="5"/>
    <n v="5.0000000000000001E-3"/>
    <n v="1"/>
    <n v="2.5"/>
    <m/>
    <m/>
    <m/>
    <s v="5% Calamity fund             Access to private sectors financial assistance from LGU &amp; DSWD    but has limited access to resources to respond to hazard."/>
    <n v="2"/>
    <s v="Very limited Equipment and facilities for assistance"/>
    <n v="2"/>
    <s v="Has available infrastructure such as Evacuation Center, Concrete roads, covered court, Brgy. Hall, Day care center, Senior Citiizen,health center building, Pilot eacuation center, women''s training center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r>
  <r>
    <x v="0"/>
    <x v="6"/>
    <n v="497.05599999999998"/>
    <n v="4235"/>
    <n v="8.5201667417755758"/>
    <n v="90.864599999999996"/>
    <n v="774.18239999999992"/>
    <n v="0.18280576151121603"/>
    <n v="3"/>
    <m/>
    <n v="2.1798365122615802"/>
    <n v="1"/>
    <n v="0.3805"/>
    <n v="4"/>
    <n v="0.25"/>
    <n v="3"/>
    <n v="0.01"/>
    <n v="1"/>
    <n v="0.55000000000000004"/>
    <n v="5"/>
    <n v="5.0000000000000001E-3"/>
    <n v="1"/>
    <n v="2.5"/>
    <m/>
    <m/>
    <m/>
    <s v="5% Calamity fund             Access to private sectors financial assistance from LGU &amp; DSWD    but has limited access to resources to respond to hazard."/>
    <n v="2"/>
    <s v="Very limited Equipment and facilities for assistance"/>
    <n v="2"/>
    <s v="Has available infrastructure such as Concrete roads and bridges, covered court, Brgy. Hall, schools, Day care center Senior Citizen, health center building but cannot accommodate large number of evacuees during flood"/>
    <n v="2"/>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2.8333333333333335"/>
  </r>
  <r>
    <x v="0"/>
    <x v="7"/>
    <n v="1001.17"/>
    <n v="1438"/>
    <n v="1.436319506177772"/>
    <n v="28.436669999999999"/>
    <n v="40.844230000000003"/>
    <n v="2.8403497913769126E-2"/>
    <n v="1"/>
    <m/>
    <n v="9.0775988286969262"/>
    <n v="2"/>
    <n v="0.45450000000000002"/>
    <n v="4"/>
    <n v="0.25"/>
    <n v="3"/>
    <n v="0.01"/>
    <n v="1"/>
    <n v="0.55000000000000004"/>
    <n v="5"/>
    <n v="5.0000000000000001E-3"/>
    <n v="1"/>
    <n v="2.6666666666666665"/>
    <m/>
    <m/>
    <m/>
    <s v="5% Calamity fund             Access to private sectors financial assistance from LGU &amp; DSWD    but has limited access to resources to respond to hazard."/>
    <n v="2"/>
    <s v="Very limited Equipment and facilities for assistance"/>
    <n v="2"/>
    <s v="Has available infrastructure such as Concrete roads, , covered court, Brgy. Hall, schools, Day care center,  Senior Citizen,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r>
  <r>
    <x v="0"/>
    <x v="8"/>
    <n v="437.572"/>
    <n v="1689"/>
    <n v="3.8599361933578931"/>
    <n v="61.195800999999996"/>
    <n v="236.21260999999998"/>
    <n v="0.13985352871521609"/>
    <n v="2"/>
    <m/>
    <n v="1.2636899747262005"/>
    <n v="1"/>
    <n v="0.37559999999999999"/>
    <n v="3"/>
    <n v="0.25"/>
    <n v="3"/>
    <n v="0.01"/>
    <n v="1"/>
    <n v="0.55000000000000004"/>
    <n v="5"/>
    <n v="5.0000000000000001E-3"/>
    <n v="1"/>
    <n v="2.3333333333333335"/>
    <m/>
    <m/>
    <m/>
    <s v="5% Calamity fund             Access to private sectors financial assistance from LGU &amp; DSWD    but has limited access to resources to respond to hazard."/>
    <n v="2"/>
    <s v="Very limited Equipment and facilities for assistance"/>
    <n v="2"/>
    <s v="Has available infrastructure such as Semi -Concrete roads and bridges Dcovered court, Brgy. Hall, schools, Senior Citizen,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r>
  <r>
    <x v="0"/>
    <x v="9"/>
    <n v="371.88400000000001"/>
    <n v="13728"/>
    <n v="36.914736853427414"/>
    <n v="56.426670000000001"/>
    <n v="2082.9699999999998"/>
    <n v="0.15173149766899766"/>
    <n v="2"/>
    <m/>
    <n v="0.55066079295154191"/>
    <n v="1"/>
    <n v="0.51219999999999999"/>
    <n v="5"/>
    <n v="0.25"/>
    <n v="3"/>
    <n v="0.01"/>
    <n v="1"/>
    <n v="0.45"/>
    <n v="4"/>
    <n v="5.0000000000000001E-3"/>
    <n v="1"/>
    <n v="2.5"/>
    <m/>
    <m/>
    <m/>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s,  schools, , health center building, Birthing clinic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r>
  <r>
    <x v="2"/>
    <x v="10"/>
    <n v="920.33900000000006"/>
    <n v="2580"/>
    <n v="2.803314865500647"/>
    <n v="40.71754"/>
    <n v="114.14409999999999"/>
    <n v="4.4241899224806203E-2"/>
    <n v="1"/>
    <m/>
    <n v="2.5839793281653747"/>
    <n v="1"/>
    <n v="0.437"/>
    <n v="4"/>
    <n v="0.25"/>
    <n v="3"/>
    <n v="0.01"/>
    <n v="1"/>
    <n v="0.45"/>
    <n v="4"/>
    <n v="5.0000000000000001E-3"/>
    <n v="1"/>
    <n v="2.3333333333333335"/>
    <m/>
    <m/>
    <m/>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s,  schools, ,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r>
  <r>
    <x v="1"/>
    <x v="11"/>
    <n v="44.550600000000003"/>
    <n v="4798"/>
    <n v="107.69776389094646"/>
    <n v="5.4925600000000001"/>
    <n v="591.53800000000001"/>
    <n v="0.12328845352230096"/>
    <n v="2"/>
    <m/>
    <n v="1.3157894736842104"/>
    <n v="1"/>
    <n v="0.30420000000000003"/>
    <n v="4"/>
    <n v="0.25"/>
    <n v="3"/>
    <n v="0.01"/>
    <n v="1"/>
    <n v="0.65"/>
    <n v="5"/>
    <n v="5.0000000000000001E-3"/>
    <n v="1"/>
    <n v="2.5"/>
    <m/>
    <m/>
    <m/>
    <s v="5% Calamity fund             Access to private sectors financial assistance from LGU &amp; DSWD    but has limited access to resources to respond to hazard."/>
    <n v="2"/>
    <s v="Very limited Equipment and facilities for assistance"/>
    <n v="2"/>
    <s v="Has available infrastructure such as Concrete roads, Dike, covered court, Brgy. Hall, Day Care Center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r>
  <r>
    <x v="0"/>
    <x v="12"/>
    <n v="758.43499999999995"/>
    <n v="21703"/>
    <n v="28.615504295028579"/>
    <n v="95.609899999999996"/>
    <n v="2735.9189999999999"/>
    <n v="0.12606178869280743"/>
    <n v="2"/>
    <m/>
    <n v="0.60240963855421692"/>
    <n v="1"/>
    <n v="0.37319999999999998"/>
    <n v="4"/>
    <n v="0.25"/>
    <n v="3"/>
    <n v="0.01"/>
    <n v="1"/>
    <n v="0.55000000000000004"/>
    <n v="5"/>
    <n v="5.0000000000000001E-3"/>
    <n v="1"/>
    <n v="2.5"/>
    <m/>
    <m/>
    <m/>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s,  schools, , health center building, sports complex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r>
  <r>
    <x v="3"/>
    <x v="13"/>
    <n v="487.214"/>
    <n v="4462"/>
    <n v="9.1581933195679923"/>
    <n v="466.39452999999992"/>
    <n v="4271.3307999999997"/>
    <n v="0.9572682205289107"/>
    <n v="5"/>
    <m/>
    <n v="3.2921810699588478"/>
    <n v="1"/>
    <n v="0.46089999999999998"/>
    <n v="4"/>
    <n v="0.25"/>
    <n v="3"/>
    <n v="0.01"/>
    <n v="1"/>
    <n v="0.55000000000000004"/>
    <n v="5"/>
    <n v="5.0000000000000001E-3"/>
    <n v="1"/>
    <n v="2.5"/>
    <m/>
    <m/>
    <m/>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s,  schools, ,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r>
  <r>
    <x v="1"/>
    <x v="14"/>
    <n v="124.06699999999999"/>
    <n v="5218"/>
    <n v="42.057920317247941"/>
    <n v="11.517799999999999"/>
    <n v="484.41460000000001"/>
    <n v="9.2835300881563818E-2"/>
    <n v="2"/>
    <m/>
    <n v="0.79207920792079212"/>
    <n v="1"/>
    <n v="7.1900000000000006E-2"/>
    <n v="2"/>
    <n v="0.25"/>
    <n v="3"/>
    <n v="0.01"/>
    <n v="1"/>
    <n v="0.65"/>
    <n v="5"/>
    <n v="5.0000000000000001E-3"/>
    <n v="1"/>
    <n v="2.1666666666666665"/>
    <m/>
    <m/>
    <m/>
    <s v="5% Calamity fund             Access to private sectors financial assistance from LGU &amp; DSWD    but has limited access to resources to respond to hazard."/>
    <n v="2"/>
    <s v="Very limited Equipment and facilities for assistance"/>
    <n v="2"/>
    <s v="Has available infrastructure such as Concrete roads and bridges, Dike, covered court, Brgy. Hall, schools, Senior Citizen, health center building, day care center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r>
  <r>
    <x v="3"/>
    <x v="15"/>
    <n v="888.98199999999997"/>
    <n v="1786"/>
    <n v="2.0090395531068119"/>
    <n v="861.24667999999997"/>
    <n v="1730.2754299999999"/>
    <n v="0.96879923292273229"/>
    <n v="5"/>
    <m/>
    <n v="0.12096077414895455"/>
    <n v="1"/>
    <n v="0.49120000000000003"/>
    <n v="4"/>
    <n v="0.25"/>
    <n v="3"/>
    <n v="0.01"/>
    <n v="1"/>
    <n v="0.55000000000000004"/>
    <n v="5"/>
    <n v="5.0000000000000001E-3"/>
    <n v="1"/>
    <n v="2.5"/>
    <m/>
    <m/>
    <m/>
    <s v="5% Calamity fund             Access to private sectors financial assistance from LGU &amp; DSWD    but has limited access to resources to respond to hazard."/>
    <n v="2"/>
    <s v="Very limited Equipment and facilities for assistance"/>
    <n v="2"/>
    <s v="Has available infrastructure such as Concrete roadsand bridges ,  covered court, Brgy. Hall, Day care centers,  schools, ,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r>
  <r>
    <x v="0"/>
    <x v="16"/>
    <n v="380.53300000000002"/>
    <n v="2778"/>
    <n v="7.3002867031243017"/>
    <n v="306.61919999999998"/>
    <n v="2238.4070000000002"/>
    <n v="0.8057620590352772"/>
    <n v="5"/>
    <m/>
    <n v="1.7573221757322177"/>
    <n v="1"/>
    <n v="0.34549999999999997"/>
    <n v="4"/>
    <n v="0.25"/>
    <n v="3"/>
    <n v="0.01"/>
    <n v="1"/>
    <n v="0.65"/>
    <n v="5"/>
    <n v="5.0000000000000001E-3"/>
    <n v="1"/>
    <n v="2.5"/>
    <m/>
    <m/>
    <m/>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s,  schools, , health center building but cannot accommodate large number of evacuees during flood"/>
    <n v="2"/>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2.8333333333333335"/>
  </r>
  <r>
    <x v="1"/>
    <x v="17"/>
    <n v="53.371699999999997"/>
    <n v="9774"/>
    <n v="183.1307603093025"/>
    <n v="5.1670590000000001"/>
    <n v="946.24900000000002"/>
    <n v="9.6812870881931662E-2"/>
    <n v="2"/>
    <m/>
    <n v="0.11600928074245939"/>
    <n v="1"/>
    <n v="0.2296"/>
    <n v="3"/>
    <n v="0.25"/>
    <n v="3"/>
    <n v="0.01"/>
    <n v="1"/>
    <n v="0.65"/>
    <n v="5"/>
    <n v="5.0000000000000001E-3"/>
    <n v="1"/>
    <n v="2.3333333333333335"/>
    <m/>
    <m/>
    <m/>
    <s v="5% Calamity fund             Access to private sectors financial assistance from LGU &amp; DSWD    but has limited access to resources to respond to hazard."/>
    <n v="2"/>
    <s v="Very limited Equipment and facilities for assistance"/>
    <n v="2"/>
    <s v="Has available infrastructure such as Concrete roads, Dike, covered court, Brgy. Hall, schools, Senior Citizen,Birthing clinic, health center building, Tawag Center,Day Care Center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r>
  <r>
    <x v="1"/>
    <x v="18"/>
    <n v="34.623800000000003"/>
    <n v="4859"/>
    <n v="140.33699362866005"/>
    <n v="3.6574200000000001"/>
    <n v="513.27200000000005"/>
    <n v="0.10563325787199013"/>
    <n v="2"/>
    <m/>
    <n v="2.0134228187919461"/>
    <n v="1"/>
    <n v="0.2888"/>
    <n v="3"/>
    <n v="0.25"/>
    <n v="3"/>
    <n v="0.01"/>
    <n v="1"/>
    <n v="0.65"/>
    <n v="5"/>
    <n v="5.0000000000000001E-3"/>
    <n v="1"/>
    <n v="2.3333333333333335"/>
    <m/>
    <m/>
    <m/>
    <s v="5% Calamity fund             Access to private sectors financial assistance from LGU &amp; DSWD    but has limited access to resources to respond to hazard."/>
    <n v="2"/>
    <s v="Very limited Equipment and facilities for assistance"/>
    <n v="2"/>
    <s v="Has available infrastructure such as Concrete roads, Dike, covered court, Brgy. Hall,  Day Care Center ,schools,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r>
  <r>
    <x v="3"/>
    <x v="19"/>
    <n v="254.61"/>
    <n v="5933"/>
    <n v="23.302305486822984"/>
    <n v="247.23679000000001"/>
    <n v="5761.1890000000003"/>
    <n v="0.97104146300353955"/>
    <n v="5"/>
    <m/>
    <n v="4.8543689320388346"/>
    <n v="1"/>
    <n v="0.24940000000000001"/>
    <n v="3"/>
    <n v="0.25"/>
    <n v="3"/>
    <n v="0.01"/>
    <n v="1"/>
    <n v="0.45"/>
    <n v="4"/>
    <n v="5.0000000000000001E-3"/>
    <n v="1"/>
    <n v="2.1666666666666665"/>
    <m/>
    <m/>
    <m/>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s,  schools, ,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r>
  <r>
    <x v="0"/>
    <x v="20"/>
    <n v="1073.51"/>
    <n v="3060"/>
    <n v="2.8504625015137259"/>
    <n v="729.19689999999991"/>
    <n v="2078.5448999999999"/>
    <n v="0.6792630392156862"/>
    <n v="5"/>
    <m/>
    <n v="0.64308681672025725"/>
    <n v="1"/>
    <n v="0.26519999999999999"/>
    <n v="3"/>
    <n v="0.25"/>
    <n v="3"/>
    <n v="0.01"/>
    <n v="1"/>
    <n v="0.45"/>
    <n v="4"/>
    <n v="5.0000000000000001E-3"/>
    <n v="1"/>
    <n v="2.1666666666666665"/>
    <m/>
    <m/>
    <m/>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s,  schools, ,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4" cacheId="0"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A3:I29" firstHeaderRow="0" firstDataRow="1" firstDataCol="1"/>
  <pivotFields count="39">
    <pivotField axis="axisRow" showAll="0" avgSubtotal="1">
      <items count="5">
        <item x="3"/>
        <item x="0"/>
        <item x="2"/>
        <item x="1"/>
        <item t="avg"/>
      </items>
    </pivotField>
    <pivotField axis="axisRow" showAll="0">
      <items count="22">
        <item x="0"/>
        <item x="1"/>
        <item x="2"/>
        <item x="3"/>
        <item x="4"/>
        <item x="5"/>
        <item x="6"/>
        <item x="7"/>
        <item x="8"/>
        <item x="9"/>
        <item x="10"/>
        <item x="11"/>
        <item x="12"/>
        <item x="13"/>
        <item x="14"/>
        <item x="15"/>
        <item x="16"/>
        <item x="17"/>
        <item x="18"/>
        <item x="19"/>
        <item x="20"/>
        <item t="default"/>
      </items>
    </pivotField>
    <pivotField numFmtId="2" showAll="0"/>
    <pivotField numFmtId="1" showAll="0"/>
    <pivotField numFmtId="2" showAll="0"/>
    <pivotField numFmtId="2" showAll="0"/>
    <pivotField numFmtId="1" showAll="0"/>
    <pivotField dataField="1" numFmtId="9" showAll="0"/>
    <pivotField showAll="0"/>
    <pivotField showAll="0"/>
    <pivotField dataField="1" numFmtId="2" showAll="0"/>
    <pivotField showAll="0"/>
    <pivotField dataField="1" numFmtId="10" showAll="0"/>
    <pivotField showAll="0"/>
    <pivotField dataField="1" numFmtId="9" showAll="0"/>
    <pivotField showAll="0"/>
    <pivotField dataField="1" numFmtId="9" showAll="0"/>
    <pivotField showAll="0"/>
    <pivotField dataField="1" numFmtId="9" showAll="0"/>
    <pivotField showAll="0"/>
    <pivotField dataField="1" numFmtId="10"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0"/>
    <field x="1"/>
  </rowFields>
  <rowItems count="26">
    <i>
      <x/>
    </i>
    <i r="1">
      <x v="13"/>
    </i>
    <i r="1">
      <x v="15"/>
    </i>
    <i r="1">
      <x v="19"/>
    </i>
    <i>
      <x v="1"/>
    </i>
    <i r="1">
      <x/>
    </i>
    <i r="1">
      <x v="1"/>
    </i>
    <i r="1">
      <x v="3"/>
    </i>
    <i r="1">
      <x v="5"/>
    </i>
    <i r="1">
      <x v="6"/>
    </i>
    <i r="1">
      <x v="7"/>
    </i>
    <i r="1">
      <x v="8"/>
    </i>
    <i r="1">
      <x v="9"/>
    </i>
    <i r="1">
      <x v="12"/>
    </i>
    <i r="1">
      <x v="16"/>
    </i>
    <i r="1">
      <x v="20"/>
    </i>
    <i>
      <x v="2"/>
    </i>
    <i r="1">
      <x v="10"/>
    </i>
    <i>
      <x v="3"/>
    </i>
    <i r="1">
      <x v="2"/>
    </i>
    <i r="1">
      <x v="4"/>
    </i>
    <i r="1">
      <x v="11"/>
    </i>
    <i r="1">
      <x v="14"/>
    </i>
    <i r="1">
      <x v="17"/>
    </i>
    <i r="1">
      <x v="18"/>
    </i>
    <i t="grand">
      <x/>
    </i>
  </rowItems>
  <colFields count="1">
    <field x="-2"/>
  </colFields>
  <colItems count="8">
    <i>
      <x/>
    </i>
    <i i="1">
      <x v="1"/>
    </i>
    <i i="2">
      <x v="2"/>
    </i>
    <i i="3">
      <x v="3"/>
    </i>
    <i i="4">
      <x v="4"/>
    </i>
    <i i="5">
      <x v="5"/>
    </i>
    <i i="6">
      <x v="6"/>
    </i>
    <i i="7">
      <x v="7"/>
    </i>
  </colItems>
  <dataFields count="8">
    <dataField name="Sum of % living in informal settlements" fld="10" baseField="0" baseItem="0"/>
    <dataField name="Sum of % of yound and old dependents" fld="14" baseField="0" baseItem="0"/>
    <dataField name="Sum of % of PWDs" fld="16" baseField="0" baseItem="0"/>
    <dataField name="Sum of % living below poverty threshold" fld="18" baseField="0" baseItem="0"/>
    <dataField name="Sum of % living below poverty threshold2" fld="18" baseField="0" baseItem="0"/>
    <dataField name="Sum of % of malnourished individuals" fld="20" baseField="0" baseItem="0"/>
    <dataField name="Sum of Affected population divided by total population" fld="7" baseField="0" baseItem="0"/>
    <dataField name="Sum of % of population living in dwelling units made from light materials" fld="12"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29"/>
  <sheetViews>
    <sheetView topLeftCell="E4" workbookViewId="0">
      <selection activeCell="O28" sqref="O28"/>
    </sheetView>
  </sheetViews>
  <sheetFormatPr defaultColWidth="9.140625" defaultRowHeight="14.25"/>
  <cols>
    <col min="1" max="1" width="23.28515625" style="2" customWidth="1"/>
    <col min="2" max="2" width="14.85546875" style="2" customWidth="1"/>
    <col min="3" max="4" width="12.7109375" style="2" customWidth="1"/>
    <col min="5" max="6" width="20.7109375" style="2" customWidth="1"/>
    <col min="7" max="9" width="12.7109375" style="2" customWidth="1"/>
    <col min="10" max="10" width="16" style="2" customWidth="1"/>
    <col min="11" max="11" width="12.7109375" style="2" customWidth="1"/>
    <col min="12" max="12" width="12.7109375" style="3" customWidth="1"/>
    <col min="13" max="13" width="12.7109375" style="2" customWidth="1"/>
    <col min="14" max="14" width="17.42578125" style="2" customWidth="1"/>
    <col min="15" max="27" width="12.7109375" style="2" customWidth="1"/>
    <col min="28" max="28" width="20.7109375" style="2" customWidth="1"/>
    <col min="29" max="43" width="12.7109375" style="2" customWidth="1"/>
    <col min="44" max="44" width="20.7109375" style="2" customWidth="1"/>
    <col min="45" max="49" width="12.7109375" style="2" customWidth="1"/>
    <col min="50" max="16384" width="9.140625" style="2"/>
  </cols>
  <sheetData>
    <row r="1" spans="1:49">
      <c r="A1" s="1" t="s">
        <v>0</v>
      </c>
    </row>
    <row r="2" spans="1:49" ht="15" thickBot="1"/>
    <row r="3" spans="1:49" ht="30" customHeight="1">
      <c r="A3" s="4" t="s">
        <v>1</v>
      </c>
      <c r="B3" s="5" t="s">
        <v>2</v>
      </c>
      <c r="C3" s="5"/>
      <c r="D3" s="5"/>
      <c r="E3" s="6" t="s">
        <v>3</v>
      </c>
      <c r="F3" s="6"/>
      <c r="G3" s="6"/>
      <c r="H3" s="6"/>
      <c r="I3" s="6"/>
      <c r="J3" s="6"/>
      <c r="K3" s="6"/>
      <c r="L3" s="6"/>
      <c r="M3" s="6"/>
      <c r="N3" s="7" t="s">
        <v>4</v>
      </c>
      <c r="O3" s="8" t="s">
        <v>5</v>
      </c>
      <c r="P3" s="8"/>
      <c r="Q3" s="8"/>
      <c r="R3" s="8"/>
      <c r="S3" s="8"/>
      <c r="T3" s="8"/>
      <c r="U3" s="8"/>
      <c r="V3" s="8"/>
      <c r="W3" s="8"/>
      <c r="X3" s="8"/>
      <c r="Y3" s="8"/>
      <c r="Z3" s="8"/>
      <c r="AA3" s="8"/>
      <c r="AB3" s="9" t="s">
        <v>6</v>
      </c>
      <c r="AC3" s="10" t="s">
        <v>7</v>
      </c>
      <c r="AD3" s="10"/>
      <c r="AE3" s="11" t="s">
        <v>8</v>
      </c>
      <c r="AF3" s="11"/>
      <c r="AG3" s="11"/>
      <c r="AH3" s="11"/>
      <c r="AI3" s="11"/>
      <c r="AJ3" s="11"/>
      <c r="AK3" s="11"/>
      <c r="AL3" s="11"/>
      <c r="AM3" s="11"/>
      <c r="AN3" s="11"/>
      <c r="AO3" s="11"/>
      <c r="AP3" s="11"/>
      <c r="AQ3" s="11"/>
      <c r="AR3" s="12" t="s">
        <v>9</v>
      </c>
      <c r="AS3" s="13" t="s">
        <v>10</v>
      </c>
      <c r="AT3" s="13" t="s">
        <v>11</v>
      </c>
      <c r="AU3" s="13" t="s">
        <v>12</v>
      </c>
      <c r="AV3" s="13" t="s">
        <v>13</v>
      </c>
      <c r="AW3" s="14" t="s">
        <v>14</v>
      </c>
    </row>
    <row r="4" spans="1:49" ht="54.75" customHeight="1">
      <c r="A4" s="15"/>
      <c r="B4" s="16" t="s">
        <v>15</v>
      </c>
      <c r="C4" s="16" t="s">
        <v>16</v>
      </c>
      <c r="D4" s="16" t="s">
        <v>17</v>
      </c>
      <c r="E4" s="19" t="s">
        <v>18</v>
      </c>
      <c r="F4" s="19" t="s">
        <v>19</v>
      </c>
      <c r="G4" s="17" t="s">
        <v>20</v>
      </c>
      <c r="H4" s="19" t="s">
        <v>21</v>
      </c>
      <c r="I4" s="19" t="s">
        <v>22</v>
      </c>
      <c r="J4" s="17" t="s">
        <v>23</v>
      </c>
      <c r="K4" s="19" t="s">
        <v>24</v>
      </c>
      <c r="L4" s="18" t="s">
        <v>25</v>
      </c>
      <c r="M4" s="19" t="s">
        <v>26</v>
      </c>
      <c r="N4" s="19"/>
      <c r="O4" s="22" t="s">
        <v>27</v>
      </c>
      <c r="P4" s="22"/>
      <c r="Q4" s="22" t="s">
        <v>28</v>
      </c>
      <c r="R4" s="22"/>
      <c r="S4" s="22" t="s">
        <v>29</v>
      </c>
      <c r="T4" s="22"/>
      <c r="U4" s="22" t="s">
        <v>30</v>
      </c>
      <c r="V4" s="22"/>
      <c r="W4" s="22" t="s">
        <v>31</v>
      </c>
      <c r="X4" s="22"/>
      <c r="Y4" s="20" t="s">
        <v>32</v>
      </c>
      <c r="Z4" s="21"/>
      <c r="AA4" s="22" t="s">
        <v>33</v>
      </c>
      <c r="AB4" s="22"/>
      <c r="AC4" s="23"/>
      <c r="AD4" s="23"/>
      <c r="AE4" s="26" t="s">
        <v>34</v>
      </c>
      <c r="AF4" s="26"/>
      <c r="AG4" s="26" t="s">
        <v>35</v>
      </c>
      <c r="AH4" s="26"/>
      <c r="AI4" s="24" t="s">
        <v>36</v>
      </c>
      <c r="AJ4" s="25"/>
      <c r="AK4" s="26" t="s">
        <v>37</v>
      </c>
      <c r="AL4" s="26"/>
      <c r="AM4" s="26" t="s">
        <v>38</v>
      </c>
      <c r="AN4" s="26"/>
      <c r="AO4" s="26" t="s">
        <v>39</v>
      </c>
      <c r="AP4" s="26"/>
      <c r="AQ4" s="26" t="s">
        <v>40</v>
      </c>
      <c r="AR4" s="26"/>
      <c r="AS4" s="27"/>
      <c r="AT4" s="27"/>
      <c r="AU4" s="27"/>
      <c r="AV4" s="27"/>
      <c r="AW4" s="28"/>
    </row>
    <row r="5" spans="1:49" ht="60.75" thickBot="1">
      <c r="A5" s="29" t="s">
        <v>41</v>
      </c>
      <c r="B5" s="30"/>
      <c r="C5" s="30" t="s">
        <v>42</v>
      </c>
      <c r="D5" s="30"/>
      <c r="E5" s="31" t="s">
        <v>18</v>
      </c>
      <c r="F5" s="31" t="s">
        <v>19</v>
      </c>
      <c r="G5" s="31" t="s">
        <v>43</v>
      </c>
      <c r="H5" s="31" t="s">
        <v>44</v>
      </c>
      <c r="I5" s="31" t="s">
        <v>45</v>
      </c>
      <c r="J5" s="31" t="s">
        <v>46</v>
      </c>
      <c r="K5" s="31" t="s">
        <v>47</v>
      </c>
      <c r="L5" s="32" t="s">
        <v>48</v>
      </c>
      <c r="M5" s="30" t="s">
        <v>26</v>
      </c>
      <c r="N5" s="30" t="s">
        <v>4</v>
      </c>
      <c r="O5" s="30" t="s">
        <v>49</v>
      </c>
      <c r="P5" s="30" t="s">
        <v>124</v>
      </c>
      <c r="Q5" s="30" t="s">
        <v>50</v>
      </c>
      <c r="R5" s="30" t="s">
        <v>125</v>
      </c>
      <c r="S5" s="30" t="s">
        <v>51</v>
      </c>
      <c r="T5" s="30" t="s">
        <v>126</v>
      </c>
      <c r="U5" s="30" t="s">
        <v>52</v>
      </c>
      <c r="V5" s="30" t="s">
        <v>127</v>
      </c>
      <c r="W5" s="30" t="s">
        <v>53</v>
      </c>
      <c r="X5" s="30" t="s">
        <v>128</v>
      </c>
      <c r="Y5" s="30" t="s">
        <v>54</v>
      </c>
      <c r="Z5" s="30" t="s">
        <v>129</v>
      </c>
      <c r="AA5" s="30" t="s">
        <v>55</v>
      </c>
      <c r="AB5" s="30" t="s">
        <v>6</v>
      </c>
      <c r="AC5" s="30" t="s">
        <v>56</v>
      </c>
      <c r="AD5" s="30" t="s">
        <v>57</v>
      </c>
      <c r="AE5" s="33" t="s">
        <v>133</v>
      </c>
      <c r="AF5" s="30" t="s">
        <v>134</v>
      </c>
      <c r="AG5" s="33" t="s">
        <v>135</v>
      </c>
      <c r="AH5" s="30" t="s">
        <v>136</v>
      </c>
      <c r="AI5" s="33" t="s">
        <v>137</v>
      </c>
      <c r="AJ5" s="30" t="s">
        <v>138</v>
      </c>
      <c r="AK5" s="33" t="s">
        <v>140</v>
      </c>
      <c r="AL5" s="30" t="s">
        <v>139</v>
      </c>
      <c r="AM5" s="33" t="s">
        <v>141</v>
      </c>
      <c r="AN5" s="30" t="s">
        <v>142</v>
      </c>
      <c r="AO5" s="30" t="s">
        <v>143</v>
      </c>
      <c r="AP5" s="30" t="s">
        <v>144</v>
      </c>
      <c r="AQ5" s="30" t="s">
        <v>62</v>
      </c>
      <c r="AR5" s="30"/>
      <c r="AS5" s="30" t="s">
        <v>63</v>
      </c>
      <c r="AT5" s="30"/>
      <c r="AU5" s="30" t="s">
        <v>64</v>
      </c>
      <c r="AV5" s="30" t="s">
        <v>65</v>
      </c>
      <c r="AW5" s="34" t="s">
        <v>66</v>
      </c>
    </row>
    <row r="6" spans="1:49" ht="85.15" customHeight="1">
      <c r="A6" s="35"/>
      <c r="B6" s="36" t="s">
        <v>67</v>
      </c>
      <c r="C6" s="35">
        <v>6</v>
      </c>
      <c r="D6" s="35"/>
      <c r="E6" s="37" t="s">
        <v>68</v>
      </c>
      <c r="F6" s="38" t="s">
        <v>69</v>
      </c>
      <c r="G6" s="39">
        <v>138.46100000000001</v>
      </c>
      <c r="H6" s="40">
        <v>5070</v>
      </c>
      <c r="I6" s="41">
        <f t="shared" ref="I6:I26" si="0">H6/G6</f>
        <v>36.616809065368585</v>
      </c>
      <c r="J6" s="39">
        <v>77.643699999999995</v>
      </c>
      <c r="K6" s="42">
        <v>2843.06</v>
      </c>
      <c r="L6" s="43">
        <f>K6/H6</f>
        <v>0.56076134122287968</v>
      </c>
      <c r="M6" s="35">
        <v>5</v>
      </c>
      <c r="N6" s="35"/>
      <c r="O6" s="44">
        <v>0.7050528789659225</v>
      </c>
      <c r="P6" s="45">
        <v>1</v>
      </c>
      <c r="Q6" s="46">
        <v>0.38490000000000002</v>
      </c>
      <c r="R6" s="45">
        <v>4</v>
      </c>
      <c r="S6" s="47">
        <v>0.25</v>
      </c>
      <c r="T6" s="45">
        <v>3</v>
      </c>
      <c r="U6" s="48">
        <v>0.01</v>
      </c>
      <c r="V6" s="49">
        <v>1</v>
      </c>
      <c r="W6" s="47">
        <v>0.65</v>
      </c>
      <c r="X6" s="45">
        <v>5</v>
      </c>
      <c r="Y6" s="50">
        <v>5.0000000000000001E-3</v>
      </c>
      <c r="Z6" s="45">
        <v>1</v>
      </c>
      <c r="AA6" s="45">
        <f>SUM(P6+R6+T6+V6+X6+Z6)/6</f>
        <v>2.5</v>
      </c>
      <c r="AB6" s="49"/>
      <c r="AC6" s="49"/>
      <c r="AD6" s="49"/>
      <c r="AE6" s="51" t="s">
        <v>70</v>
      </c>
      <c r="AF6" s="52">
        <v>2</v>
      </c>
      <c r="AG6" s="53" t="s">
        <v>71</v>
      </c>
      <c r="AH6" s="54">
        <v>2</v>
      </c>
      <c r="AI6" s="51" t="s">
        <v>72</v>
      </c>
      <c r="AJ6" s="54">
        <v>3</v>
      </c>
      <c r="AK6" s="51" t="s">
        <v>73</v>
      </c>
      <c r="AL6" s="52">
        <v>3</v>
      </c>
      <c r="AM6" s="51" t="s">
        <v>74</v>
      </c>
      <c r="AN6" s="52">
        <v>4</v>
      </c>
      <c r="AO6" s="55" t="s">
        <v>75</v>
      </c>
      <c r="AP6" s="56">
        <v>4</v>
      </c>
      <c r="AQ6" s="38">
        <f t="shared" ref="AQ6:AQ26" si="1">AVERAGE(AP6,AN6,AL6,AJ6,AH6,AF6)</f>
        <v>3</v>
      </c>
      <c r="AR6" s="49"/>
      <c r="AS6" s="49"/>
      <c r="AT6" s="49"/>
      <c r="AU6" s="49"/>
      <c r="AV6" s="49"/>
      <c r="AW6" s="49"/>
    </row>
    <row r="7" spans="1:49" ht="85.15" customHeight="1">
      <c r="A7" s="35"/>
      <c r="B7" s="36" t="s">
        <v>67</v>
      </c>
      <c r="C7" s="35">
        <v>6</v>
      </c>
      <c r="D7" s="35"/>
      <c r="E7" s="35" t="s">
        <v>68</v>
      </c>
      <c r="F7" s="38" t="s">
        <v>76</v>
      </c>
      <c r="G7" s="39">
        <v>695.65800000000002</v>
      </c>
      <c r="H7" s="40">
        <v>12656</v>
      </c>
      <c r="I7" s="41">
        <f t="shared" si="0"/>
        <v>18.192847634901057</v>
      </c>
      <c r="J7" s="39">
        <v>578.02719999999999</v>
      </c>
      <c r="K7" s="42">
        <v>10515.94</v>
      </c>
      <c r="L7" s="43">
        <f t="shared" ref="L7:L25" si="2">K7/H7</f>
        <v>0.83090549936788882</v>
      </c>
      <c r="M7" s="35">
        <v>5</v>
      </c>
      <c r="N7" s="35"/>
      <c r="O7" s="44">
        <v>7.0175438596491224</v>
      </c>
      <c r="P7" s="45">
        <v>2</v>
      </c>
      <c r="Q7" s="46">
        <v>0.35310000000000002</v>
      </c>
      <c r="R7" s="45">
        <v>4</v>
      </c>
      <c r="S7" s="47">
        <v>0.25</v>
      </c>
      <c r="T7" s="45">
        <v>3</v>
      </c>
      <c r="U7" s="48">
        <v>0.01</v>
      </c>
      <c r="V7" s="49">
        <v>1</v>
      </c>
      <c r="W7" s="47">
        <v>0.45</v>
      </c>
      <c r="X7" s="45">
        <v>4</v>
      </c>
      <c r="Y7" s="50">
        <v>5.0000000000000001E-3</v>
      </c>
      <c r="Z7" s="45">
        <v>1</v>
      </c>
      <c r="AA7" s="45">
        <f>SUM(P7+R7+T7+V7+X7+Z7)/6</f>
        <v>2.5</v>
      </c>
      <c r="AB7" s="49"/>
      <c r="AC7" s="49"/>
      <c r="AD7" s="49"/>
      <c r="AE7" s="51" t="s">
        <v>70</v>
      </c>
      <c r="AF7" s="52">
        <v>2</v>
      </c>
      <c r="AG7" s="53" t="s">
        <v>71</v>
      </c>
      <c r="AH7" s="54">
        <v>2</v>
      </c>
      <c r="AI7" s="51" t="s">
        <v>77</v>
      </c>
      <c r="AJ7" s="54">
        <v>3</v>
      </c>
      <c r="AK7" s="51" t="s">
        <v>73</v>
      </c>
      <c r="AL7" s="52">
        <v>3</v>
      </c>
      <c r="AM7" s="51" t="s">
        <v>74</v>
      </c>
      <c r="AN7" s="52">
        <v>4</v>
      </c>
      <c r="AO7" s="55" t="s">
        <v>75</v>
      </c>
      <c r="AP7" s="56">
        <v>4</v>
      </c>
      <c r="AQ7" s="38">
        <f t="shared" si="1"/>
        <v>3</v>
      </c>
      <c r="AR7" s="49"/>
      <c r="AS7" s="49"/>
      <c r="AT7" s="49"/>
      <c r="AU7" s="49"/>
      <c r="AV7" s="49"/>
      <c r="AW7" s="49"/>
    </row>
    <row r="8" spans="1:49" ht="85.15" customHeight="1">
      <c r="A8" s="35"/>
      <c r="B8" s="36" t="s">
        <v>67</v>
      </c>
      <c r="C8" s="35">
        <v>6</v>
      </c>
      <c r="D8" s="35"/>
      <c r="E8" s="35" t="s">
        <v>78</v>
      </c>
      <c r="F8" s="38" t="s">
        <v>79</v>
      </c>
      <c r="G8" s="39">
        <v>57.914499999999997</v>
      </c>
      <c r="H8" s="40">
        <v>5376</v>
      </c>
      <c r="I8" s="41">
        <f t="shared" si="0"/>
        <v>92.826494228561074</v>
      </c>
      <c r="J8" s="39">
        <v>0.56707399999999997</v>
      </c>
      <c r="K8" s="42">
        <v>52.639499999999998</v>
      </c>
      <c r="L8" s="43">
        <f t="shared" si="2"/>
        <v>9.791573660714285E-3</v>
      </c>
      <c r="M8" s="35">
        <v>1</v>
      </c>
      <c r="N8" s="35"/>
      <c r="O8" s="44">
        <v>10</v>
      </c>
      <c r="P8" s="45">
        <v>2</v>
      </c>
      <c r="Q8" s="46">
        <v>0.2137</v>
      </c>
      <c r="R8" s="45">
        <v>3</v>
      </c>
      <c r="S8" s="47">
        <v>0.25</v>
      </c>
      <c r="T8" s="45">
        <v>3</v>
      </c>
      <c r="U8" s="48">
        <v>0.01</v>
      </c>
      <c r="V8" s="49">
        <v>1</v>
      </c>
      <c r="W8" s="47">
        <v>0.65</v>
      </c>
      <c r="X8" s="45">
        <v>5</v>
      </c>
      <c r="Y8" s="50">
        <v>5.0000000000000001E-3</v>
      </c>
      <c r="Z8" s="45">
        <v>1</v>
      </c>
      <c r="AA8" s="45">
        <f t="shared" ref="AA8:AA26" si="3">SUM(P8+R8+T8+V8+X8+Z8)/6</f>
        <v>2.5</v>
      </c>
      <c r="AB8" s="49"/>
      <c r="AC8" s="49"/>
      <c r="AD8" s="49"/>
      <c r="AE8" s="51" t="s">
        <v>70</v>
      </c>
      <c r="AF8" s="52">
        <v>2</v>
      </c>
      <c r="AG8" s="53" t="s">
        <v>71</v>
      </c>
      <c r="AH8" s="54">
        <v>2</v>
      </c>
      <c r="AI8" s="51" t="s">
        <v>80</v>
      </c>
      <c r="AJ8" s="54">
        <v>2</v>
      </c>
      <c r="AK8" s="51" t="s">
        <v>73</v>
      </c>
      <c r="AL8" s="52">
        <v>3</v>
      </c>
      <c r="AM8" s="51" t="s">
        <v>74</v>
      </c>
      <c r="AN8" s="52">
        <v>4</v>
      </c>
      <c r="AO8" s="55" t="s">
        <v>75</v>
      </c>
      <c r="AP8" s="56">
        <v>4</v>
      </c>
      <c r="AQ8" s="38">
        <f t="shared" si="1"/>
        <v>2.8333333333333335</v>
      </c>
      <c r="AR8" s="49"/>
      <c r="AS8" s="49"/>
      <c r="AT8" s="49"/>
      <c r="AU8" s="49"/>
      <c r="AV8" s="49"/>
      <c r="AW8" s="49"/>
    </row>
    <row r="9" spans="1:49" ht="85.15" customHeight="1">
      <c r="A9" s="35"/>
      <c r="B9" s="36" t="s">
        <v>67</v>
      </c>
      <c r="C9" s="35">
        <v>6</v>
      </c>
      <c r="D9" s="35"/>
      <c r="E9" s="35" t="s">
        <v>68</v>
      </c>
      <c r="F9" s="38" t="s">
        <v>81</v>
      </c>
      <c r="G9" s="39">
        <v>279.12700000000001</v>
      </c>
      <c r="H9" s="40">
        <v>1823</v>
      </c>
      <c r="I9" s="41">
        <f t="shared" si="0"/>
        <v>6.5310772515736559</v>
      </c>
      <c r="J9" s="39">
        <v>238.43790000000001</v>
      </c>
      <c r="K9" s="42">
        <v>1557.2570000000001</v>
      </c>
      <c r="L9" s="43">
        <f t="shared" si="2"/>
        <v>0.85422764673614926</v>
      </c>
      <c r="M9" s="35">
        <v>5</v>
      </c>
      <c r="N9" s="35"/>
      <c r="O9" s="44">
        <v>0</v>
      </c>
      <c r="P9" s="45">
        <v>1</v>
      </c>
      <c r="Q9" s="46">
        <v>0.29370000000000002</v>
      </c>
      <c r="R9" s="45">
        <v>3</v>
      </c>
      <c r="S9" s="47">
        <v>0.25</v>
      </c>
      <c r="T9" s="45">
        <v>3</v>
      </c>
      <c r="U9" s="48">
        <v>0.01</v>
      </c>
      <c r="V9" s="49">
        <v>1</v>
      </c>
      <c r="W9" s="47">
        <v>0.55000000000000004</v>
      </c>
      <c r="X9" s="45">
        <v>5</v>
      </c>
      <c r="Y9" s="50">
        <v>5.0000000000000001E-3</v>
      </c>
      <c r="Z9" s="45">
        <v>1</v>
      </c>
      <c r="AA9" s="45">
        <f t="shared" si="3"/>
        <v>2.3333333333333335</v>
      </c>
      <c r="AB9" s="49"/>
      <c r="AC9" s="49"/>
      <c r="AD9" s="49"/>
      <c r="AE9" s="51" t="s">
        <v>70</v>
      </c>
      <c r="AF9" s="52">
        <v>2</v>
      </c>
      <c r="AG9" s="53" t="s">
        <v>71</v>
      </c>
      <c r="AH9" s="54">
        <v>2</v>
      </c>
      <c r="AI9" s="51" t="s">
        <v>82</v>
      </c>
      <c r="AJ9" s="54">
        <v>3</v>
      </c>
      <c r="AK9" s="51" t="s">
        <v>73</v>
      </c>
      <c r="AL9" s="52">
        <v>3</v>
      </c>
      <c r="AM9" s="51" t="s">
        <v>74</v>
      </c>
      <c r="AN9" s="52">
        <v>4</v>
      </c>
      <c r="AO9" s="55" t="s">
        <v>75</v>
      </c>
      <c r="AP9" s="56">
        <v>4</v>
      </c>
      <c r="AQ9" s="38">
        <f t="shared" si="1"/>
        <v>3</v>
      </c>
      <c r="AR9" s="49"/>
      <c r="AS9" s="49"/>
      <c r="AT9" s="49"/>
      <c r="AU9" s="49"/>
      <c r="AV9" s="49"/>
      <c r="AW9" s="49"/>
    </row>
    <row r="10" spans="1:49" ht="85.15" customHeight="1">
      <c r="A10" s="35"/>
      <c r="B10" s="36" t="s">
        <v>67</v>
      </c>
      <c r="C10" s="35">
        <v>6</v>
      </c>
      <c r="D10" s="35"/>
      <c r="E10" s="35" t="s">
        <v>78</v>
      </c>
      <c r="F10" s="38" t="s">
        <v>83</v>
      </c>
      <c r="G10" s="39">
        <v>102.758</v>
      </c>
      <c r="H10" s="40">
        <v>4921</v>
      </c>
      <c r="I10" s="41">
        <f t="shared" si="0"/>
        <v>47.889215438214059</v>
      </c>
      <c r="J10" s="39">
        <v>21.127479999999998</v>
      </c>
      <c r="K10" s="42">
        <v>1011.778</v>
      </c>
      <c r="L10" s="43">
        <f t="shared" si="2"/>
        <v>0.20560414549888234</v>
      </c>
      <c r="M10" s="35">
        <v>3</v>
      </c>
      <c r="N10" s="35"/>
      <c r="O10" s="44">
        <v>4.3381535038932144</v>
      </c>
      <c r="P10" s="45">
        <v>1</v>
      </c>
      <c r="Q10" s="46">
        <v>0.30380000000000001</v>
      </c>
      <c r="R10" s="45">
        <v>4</v>
      </c>
      <c r="S10" s="47">
        <v>0.25</v>
      </c>
      <c r="T10" s="45">
        <v>3</v>
      </c>
      <c r="U10" s="48">
        <v>0.01</v>
      </c>
      <c r="V10" s="49">
        <v>1</v>
      </c>
      <c r="W10" s="47">
        <v>0.65</v>
      </c>
      <c r="X10" s="45">
        <v>5</v>
      </c>
      <c r="Y10" s="50">
        <v>5.0000000000000001E-3</v>
      </c>
      <c r="Z10" s="45">
        <v>1</v>
      </c>
      <c r="AA10" s="45">
        <f t="shared" si="3"/>
        <v>2.5</v>
      </c>
      <c r="AB10" s="49"/>
      <c r="AC10" s="49"/>
      <c r="AD10" s="49"/>
      <c r="AE10" s="51" t="s">
        <v>70</v>
      </c>
      <c r="AF10" s="52">
        <v>2</v>
      </c>
      <c r="AG10" s="53" t="s">
        <v>71</v>
      </c>
      <c r="AH10" s="54">
        <v>2</v>
      </c>
      <c r="AI10" s="51" t="s">
        <v>84</v>
      </c>
      <c r="AJ10" s="54">
        <v>3</v>
      </c>
      <c r="AK10" s="51" t="s">
        <v>73</v>
      </c>
      <c r="AL10" s="52">
        <v>3</v>
      </c>
      <c r="AM10" s="51" t="s">
        <v>74</v>
      </c>
      <c r="AN10" s="52">
        <v>4</v>
      </c>
      <c r="AO10" s="55" t="s">
        <v>75</v>
      </c>
      <c r="AP10" s="56">
        <v>4</v>
      </c>
      <c r="AQ10" s="38">
        <f t="shared" si="1"/>
        <v>3</v>
      </c>
      <c r="AR10" s="49"/>
      <c r="AS10" s="49"/>
      <c r="AT10" s="49"/>
      <c r="AU10" s="49"/>
      <c r="AV10" s="49"/>
      <c r="AW10" s="49"/>
    </row>
    <row r="11" spans="1:49" ht="85.15" customHeight="1">
      <c r="A11" s="35"/>
      <c r="B11" s="36" t="s">
        <v>67</v>
      </c>
      <c r="C11" s="35">
        <v>6</v>
      </c>
      <c r="D11" s="35"/>
      <c r="E11" s="35" t="s">
        <v>68</v>
      </c>
      <c r="F11" s="38" t="s">
        <v>85</v>
      </c>
      <c r="G11" s="39">
        <v>1032.48</v>
      </c>
      <c r="H11" s="40">
        <v>4925</v>
      </c>
      <c r="I11" s="41">
        <f t="shared" si="0"/>
        <v>4.7700681853401514</v>
      </c>
      <c r="J11" s="39">
        <v>193.39364</v>
      </c>
      <c r="K11" s="42">
        <v>922.50250000000005</v>
      </c>
      <c r="L11" s="43">
        <f t="shared" si="2"/>
        <v>0.18731015228426398</v>
      </c>
      <c r="M11" s="35">
        <v>3</v>
      </c>
      <c r="N11" s="35"/>
      <c r="O11" s="44">
        <v>0</v>
      </c>
      <c r="P11" s="45">
        <v>1</v>
      </c>
      <c r="Q11" s="46">
        <v>0.41849999999999998</v>
      </c>
      <c r="R11" s="45">
        <v>4</v>
      </c>
      <c r="S11" s="47">
        <v>0.25</v>
      </c>
      <c r="T11" s="45">
        <v>3</v>
      </c>
      <c r="U11" s="48">
        <v>0.01</v>
      </c>
      <c r="V11" s="49">
        <v>1</v>
      </c>
      <c r="W11" s="47">
        <v>0.55000000000000004</v>
      </c>
      <c r="X11" s="45">
        <v>5</v>
      </c>
      <c r="Y11" s="50">
        <v>5.0000000000000001E-3</v>
      </c>
      <c r="Z11" s="45">
        <v>1</v>
      </c>
      <c r="AA11" s="45">
        <f t="shared" si="3"/>
        <v>2.5</v>
      </c>
      <c r="AB11" s="49"/>
      <c r="AC11" s="49"/>
      <c r="AD11" s="49"/>
      <c r="AE11" s="51" t="s">
        <v>70</v>
      </c>
      <c r="AF11" s="52">
        <v>2</v>
      </c>
      <c r="AG11" s="53" t="s">
        <v>71</v>
      </c>
      <c r="AH11" s="54">
        <v>2</v>
      </c>
      <c r="AI11" s="51" t="s">
        <v>86</v>
      </c>
      <c r="AJ11" s="54">
        <v>3</v>
      </c>
      <c r="AK11" s="51" t="s">
        <v>73</v>
      </c>
      <c r="AL11" s="52">
        <v>3</v>
      </c>
      <c r="AM11" s="51" t="s">
        <v>74</v>
      </c>
      <c r="AN11" s="52">
        <v>4</v>
      </c>
      <c r="AO11" s="55" t="s">
        <v>75</v>
      </c>
      <c r="AP11" s="56">
        <v>4</v>
      </c>
      <c r="AQ11" s="38">
        <f t="shared" si="1"/>
        <v>3</v>
      </c>
      <c r="AR11" s="49"/>
      <c r="AS11" s="49"/>
      <c r="AT11" s="49"/>
      <c r="AU11" s="49"/>
      <c r="AV11" s="49"/>
      <c r="AW11" s="49"/>
    </row>
    <row r="12" spans="1:49" ht="85.15" customHeight="1">
      <c r="A12" s="35"/>
      <c r="B12" s="36" t="s">
        <v>67</v>
      </c>
      <c r="C12" s="35">
        <v>6</v>
      </c>
      <c r="D12" s="35"/>
      <c r="E12" s="35" t="s">
        <v>68</v>
      </c>
      <c r="F12" s="38" t="s">
        <v>87</v>
      </c>
      <c r="G12" s="39">
        <v>497.05599999999998</v>
      </c>
      <c r="H12" s="40">
        <v>4235</v>
      </c>
      <c r="I12" s="41">
        <f t="shared" si="0"/>
        <v>8.5201667417755758</v>
      </c>
      <c r="J12" s="39">
        <v>90.864599999999996</v>
      </c>
      <c r="K12" s="42">
        <v>774.18239999999992</v>
      </c>
      <c r="L12" s="43">
        <f t="shared" si="2"/>
        <v>0.18280576151121603</v>
      </c>
      <c r="M12" s="35">
        <v>3</v>
      </c>
      <c r="N12" s="35"/>
      <c r="O12" s="44">
        <v>2.1798365122615802</v>
      </c>
      <c r="P12" s="45">
        <v>1</v>
      </c>
      <c r="Q12" s="46">
        <v>0.3805</v>
      </c>
      <c r="R12" s="45">
        <v>4</v>
      </c>
      <c r="S12" s="47">
        <v>0.25</v>
      </c>
      <c r="T12" s="45">
        <v>3</v>
      </c>
      <c r="U12" s="48">
        <v>0.01</v>
      </c>
      <c r="V12" s="49">
        <v>1</v>
      </c>
      <c r="W12" s="47">
        <v>0.55000000000000004</v>
      </c>
      <c r="X12" s="45">
        <v>5</v>
      </c>
      <c r="Y12" s="50">
        <v>5.0000000000000001E-3</v>
      </c>
      <c r="Z12" s="45">
        <v>1</v>
      </c>
      <c r="AA12" s="45">
        <f t="shared" si="3"/>
        <v>2.5</v>
      </c>
      <c r="AB12" s="49"/>
      <c r="AC12" s="49"/>
      <c r="AD12" s="49"/>
      <c r="AE12" s="51" t="s">
        <v>70</v>
      </c>
      <c r="AF12" s="52">
        <v>2</v>
      </c>
      <c r="AG12" s="53" t="s">
        <v>71</v>
      </c>
      <c r="AH12" s="54">
        <v>2</v>
      </c>
      <c r="AI12" s="51" t="s">
        <v>88</v>
      </c>
      <c r="AJ12" s="54">
        <v>2</v>
      </c>
      <c r="AK12" s="51" t="s">
        <v>73</v>
      </c>
      <c r="AL12" s="52">
        <v>3</v>
      </c>
      <c r="AM12" s="51" t="s">
        <v>74</v>
      </c>
      <c r="AN12" s="52">
        <v>4</v>
      </c>
      <c r="AO12" s="55" t="s">
        <v>75</v>
      </c>
      <c r="AP12" s="56">
        <v>4</v>
      </c>
      <c r="AQ12" s="38">
        <f t="shared" si="1"/>
        <v>2.8333333333333335</v>
      </c>
      <c r="AR12" s="49"/>
      <c r="AS12" s="49"/>
      <c r="AT12" s="49"/>
      <c r="AU12" s="49"/>
      <c r="AV12" s="49"/>
      <c r="AW12" s="49"/>
    </row>
    <row r="13" spans="1:49" ht="85.15" customHeight="1">
      <c r="A13" s="35"/>
      <c r="B13" s="36" t="s">
        <v>67</v>
      </c>
      <c r="C13" s="35">
        <v>6</v>
      </c>
      <c r="D13" s="35"/>
      <c r="E13" s="35" t="s">
        <v>68</v>
      </c>
      <c r="F13" s="38" t="s">
        <v>89</v>
      </c>
      <c r="G13" s="39">
        <v>1001.17</v>
      </c>
      <c r="H13" s="40">
        <v>1438</v>
      </c>
      <c r="I13" s="41">
        <f t="shared" si="0"/>
        <v>1.436319506177772</v>
      </c>
      <c r="J13" s="39">
        <v>28.436669999999999</v>
      </c>
      <c r="K13" s="42">
        <v>40.844230000000003</v>
      </c>
      <c r="L13" s="43">
        <f t="shared" si="2"/>
        <v>2.8403497913769126E-2</v>
      </c>
      <c r="M13" s="35">
        <v>1</v>
      </c>
      <c r="N13" s="35"/>
      <c r="O13" s="44">
        <v>9.0775988286969262</v>
      </c>
      <c r="P13" s="45">
        <v>2</v>
      </c>
      <c r="Q13" s="46">
        <v>0.45450000000000002</v>
      </c>
      <c r="R13" s="45">
        <v>4</v>
      </c>
      <c r="S13" s="47">
        <v>0.25</v>
      </c>
      <c r="T13" s="45">
        <v>3</v>
      </c>
      <c r="U13" s="48">
        <v>0.01</v>
      </c>
      <c r="V13" s="49">
        <v>1</v>
      </c>
      <c r="W13" s="47">
        <v>0.55000000000000004</v>
      </c>
      <c r="X13" s="45">
        <v>5</v>
      </c>
      <c r="Y13" s="50">
        <v>5.0000000000000001E-3</v>
      </c>
      <c r="Z13" s="45">
        <v>1</v>
      </c>
      <c r="AA13" s="45">
        <f t="shared" si="3"/>
        <v>2.6666666666666665</v>
      </c>
      <c r="AB13" s="49"/>
      <c r="AC13" s="49"/>
      <c r="AD13" s="49"/>
      <c r="AE13" s="51" t="s">
        <v>70</v>
      </c>
      <c r="AF13" s="52">
        <v>2</v>
      </c>
      <c r="AG13" s="53" t="s">
        <v>71</v>
      </c>
      <c r="AH13" s="54">
        <v>2</v>
      </c>
      <c r="AI13" s="51" t="s">
        <v>90</v>
      </c>
      <c r="AJ13" s="54">
        <v>3</v>
      </c>
      <c r="AK13" s="51" t="s">
        <v>73</v>
      </c>
      <c r="AL13" s="52">
        <v>3</v>
      </c>
      <c r="AM13" s="51" t="s">
        <v>74</v>
      </c>
      <c r="AN13" s="52">
        <v>4</v>
      </c>
      <c r="AO13" s="55" t="s">
        <v>75</v>
      </c>
      <c r="AP13" s="56">
        <v>4</v>
      </c>
      <c r="AQ13" s="38">
        <f t="shared" si="1"/>
        <v>3</v>
      </c>
      <c r="AR13" s="49"/>
      <c r="AS13" s="49"/>
      <c r="AT13" s="49"/>
      <c r="AU13" s="49"/>
      <c r="AV13" s="49"/>
      <c r="AW13" s="49"/>
    </row>
    <row r="14" spans="1:49" ht="85.15" customHeight="1">
      <c r="A14" s="35"/>
      <c r="B14" s="36" t="s">
        <v>67</v>
      </c>
      <c r="C14" s="35">
        <v>6</v>
      </c>
      <c r="D14" s="35"/>
      <c r="E14" s="35" t="s">
        <v>68</v>
      </c>
      <c r="F14" s="38" t="s">
        <v>91</v>
      </c>
      <c r="G14" s="39">
        <v>437.572</v>
      </c>
      <c r="H14" s="40">
        <v>1689</v>
      </c>
      <c r="I14" s="41">
        <f t="shared" si="0"/>
        <v>3.8599361933578931</v>
      </c>
      <c r="J14" s="39">
        <v>61.195800999999996</v>
      </c>
      <c r="K14" s="42">
        <v>236.21260999999998</v>
      </c>
      <c r="L14" s="43">
        <f t="shared" si="2"/>
        <v>0.13985352871521609</v>
      </c>
      <c r="M14" s="35">
        <v>2</v>
      </c>
      <c r="N14" s="35"/>
      <c r="O14" s="44">
        <v>1.2636899747262005</v>
      </c>
      <c r="P14" s="45">
        <v>1</v>
      </c>
      <c r="Q14" s="46">
        <v>0.37559999999999999</v>
      </c>
      <c r="R14" s="45">
        <v>3</v>
      </c>
      <c r="S14" s="47">
        <v>0.25</v>
      </c>
      <c r="T14" s="45">
        <v>3</v>
      </c>
      <c r="U14" s="48">
        <v>0.01</v>
      </c>
      <c r="V14" s="49">
        <v>1</v>
      </c>
      <c r="W14" s="47">
        <v>0.55000000000000004</v>
      </c>
      <c r="X14" s="45">
        <v>5</v>
      </c>
      <c r="Y14" s="50">
        <v>5.0000000000000001E-3</v>
      </c>
      <c r="Z14" s="45">
        <v>1</v>
      </c>
      <c r="AA14" s="45">
        <f t="shared" si="3"/>
        <v>2.3333333333333335</v>
      </c>
      <c r="AB14" s="49"/>
      <c r="AC14" s="49"/>
      <c r="AD14" s="49"/>
      <c r="AE14" s="51" t="s">
        <v>70</v>
      </c>
      <c r="AF14" s="52">
        <v>2</v>
      </c>
      <c r="AG14" s="53" t="s">
        <v>71</v>
      </c>
      <c r="AH14" s="54">
        <v>2</v>
      </c>
      <c r="AI14" s="51" t="s">
        <v>92</v>
      </c>
      <c r="AJ14" s="54">
        <v>3</v>
      </c>
      <c r="AK14" s="51" t="s">
        <v>73</v>
      </c>
      <c r="AL14" s="52">
        <v>3</v>
      </c>
      <c r="AM14" s="51" t="s">
        <v>74</v>
      </c>
      <c r="AN14" s="52">
        <v>4</v>
      </c>
      <c r="AO14" s="55" t="s">
        <v>75</v>
      </c>
      <c r="AP14" s="56">
        <v>4</v>
      </c>
      <c r="AQ14" s="38">
        <f t="shared" si="1"/>
        <v>3</v>
      </c>
      <c r="AR14" s="49"/>
      <c r="AS14" s="49"/>
      <c r="AT14" s="49"/>
      <c r="AU14" s="49"/>
      <c r="AV14" s="49"/>
      <c r="AW14" s="49"/>
    </row>
    <row r="15" spans="1:49" ht="85.15" customHeight="1">
      <c r="A15" s="35"/>
      <c r="B15" s="36" t="s">
        <v>67</v>
      </c>
      <c r="C15" s="35">
        <v>6</v>
      </c>
      <c r="D15" s="35"/>
      <c r="E15" s="35" t="s">
        <v>68</v>
      </c>
      <c r="F15" s="38" t="s">
        <v>93</v>
      </c>
      <c r="G15" s="39">
        <v>371.88400000000001</v>
      </c>
      <c r="H15" s="40">
        <v>13728</v>
      </c>
      <c r="I15" s="41">
        <f t="shared" si="0"/>
        <v>36.914736853427414</v>
      </c>
      <c r="J15" s="39">
        <v>56.426670000000001</v>
      </c>
      <c r="K15" s="42">
        <v>2082.9699999999998</v>
      </c>
      <c r="L15" s="43">
        <f t="shared" si="2"/>
        <v>0.15173149766899766</v>
      </c>
      <c r="M15" s="35">
        <v>2</v>
      </c>
      <c r="N15" s="35"/>
      <c r="O15" s="44">
        <v>0.55066079295154191</v>
      </c>
      <c r="P15" s="45">
        <v>1</v>
      </c>
      <c r="Q15" s="46">
        <v>0.51219999999999999</v>
      </c>
      <c r="R15" s="45">
        <v>5</v>
      </c>
      <c r="S15" s="47">
        <v>0.25</v>
      </c>
      <c r="T15" s="45">
        <v>3</v>
      </c>
      <c r="U15" s="48">
        <v>0.01</v>
      </c>
      <c r="V15" s="49">
        <v>1</v>
      </c>
      <c r="W15" s="47">
        <v>0.45</v>
      </c>
      <c r="X15" s="45">
        <v>4</v>
      </c>
      <c r="Y15" s="50">
        <v>5.0000000000000001E-3</v>
      </c>
      <c r="Z15" s="45">
        <v>1</v>
      </c>
      <c r="AA15" s="45">
        <f t="shared" si="3"/>
        <v>2.5</v>
      </c>
      <c r="AB15" s="49"/>
      <c r="AC15" s="49"/>
      <c r="AD15" s="49"/>
      <c r="AE15" s="51" t="s">
        <v>70</v>
      </c>
      <c r="AF15" s="52">
        <v>2</v>
      </c>
      <c r="AG15" s="53" t="s">
        <v>71</v>
      </c>
      <c r="AH15" s="54">
        <v>2</v>
      </c>
      <c r="AI15" s="51" t="s">
        <v>94</v>
      </c>
      <c r="AJ15" s="54">
        <v>3</v>
      </c>
      <c r="AK15" s="51" t="s">
        <v>73</v>
      </c>
      <c r="AL15" s="52">
        <v>3</v>
      </c>
      <c r="AM15" s="51" t="s">
        <v>74</v>
      </c>
      <c r="AN15" s="52">
        <v>4</v>
      </c>
      <c r="AO15" s="55" t="s">
        <v>75</v>
      </c>
      <c r="AP15" s="56">
        <v>4</v>
      </c>
      <c r="AQ15" s="38">
        <f t="shared" si="1"/>
        <v>3</v>
      </c>
      <c r="AR15" s="49"/>
      <c r="AS15" s="49"/>
      <c r="AT15" s="49"/>
      <c r="AU15" s="49"/>
      <c r="AV15" s="49"/>
      <c r="AW15" s="49"/>
    </row>
    <row r="16" spans="1:49" ht="85.15" customHeight="1">
      <c r="A16" s="35"/>
      <c r="B16" s="36" t="s">
        <v>67</v>
      </c>
      <c r="C16" s="35">
        <v>6</v>
      </c>
      <c r="D16" s="35"/>
      <c r="E16" s="35" t="s">
        <v>95</v>
      </c>
      <c r="F16" s="38" t="s">
        <v>96</v>
      </c>
      <c r="G16" s="39">
        <v>920.33900000000006</v>
      </c>
      <c r="H16" s="40">
        <v>2580</v>
      </c>
      <c r="I16" s="41">
        <f t="shared" si="0"/>
        <v>2.803314865500647</v>
      </c>
      <c r="J16" s="39">
        <v>40.71754</v>
      </c>
      <c r="K16" s="42">
        <v>114.14409999999999</v>
      </c>
      <c r="L16" s="43">
        <f t="shared" si="2"/>
        <v>4.4241899224806203E-2</v>
      </c>
      <c r="M16" s="35">
        <v>1</v>
      </c>
      <c r="N16" s="35"/>
      <c r="O16" s="44">
        <v>2.5839793281653747</v>
      </c>
      <c r="P16" s="45">
        <v>1</v>
      </c>
      <c r="Q16" s="46">
        <v>0.437</v>
      </c>
      <c r="R16" s="45">
        <v>4</v>
      </c>
      <c r="S16" s="47">
        <v>0.25</v>
      </c>
      <c r="T16" s="45">
        <v>3</v>
      </c>
      <c r="U16" s="48">
        <v>0.01</v>
      </c>
      <c r="V16" s="49">
        <v>1</v>
      </c>
      <c r="W16" s="47">
        <v>0.45</v>
      </c>
      <c r="X16" s="45">
        <v>4</v>
      </c>
      <c r="Y16" s="50">
        <v>5.0000000000000001E-3</v>
      </c>
      <c r="Z16" s="45">
        <v>1</v>
      </c>
      <c r="AA16" s="45">
        <f t="shared" si="3"/>
        <v>2.3333333333333335</v>
      </c>
      <c r="AB16" s="49"/>
      <c r="AC16" s="49"/>
      <c r="AD16" s="49"/>
      <c r="AE16" s="51" t="s">
        <v>70</v>
      </c>
      <c r="AF16" s="52">
        <v>2</v>
      </c>
      <c r="AG16" s="53" t="s">
        <v>71</v>
      </c>
      <c r="AH16" s="54">
        <v>2</v>
      </c>
      <c r="AI16" s="51" t="s">
        <v>97</v>
      </c>
      <c r="AJ16" s="54">
        <v>3</v>
      </c>
      <c r="AK16" s="51" t="s">
        <v>73</v>
      </c>
      <c r="AL16" s="52">
        <v>3</v>
      </c>
      <c r="AM16" s="51" t="s">
        <v>74</v>
      </c>
      <c r="AN16" s="52">
        <v>4</v>
      </c>
      <c r="AO16" s="55" t="s">
        <v>75</v>
      </c>
      <c r="AP16" s="56">
        <v>4</v>
      </c>
      <c r="AQ16" s="38">
        <f t="shared" si="1"/>
        <v>3</v>
      </c>
      <c r="AR16" s="49"/>
      <c r="AS16" s="49"/>
      <c r="AT16" s="49"/>
      <c r="AU16" s="49"/>
      <c r="AV16" s="49"/>
      <c r="AW16" s="49"/>
    </row>
    <row r="17" spans="1:49" ht="85.15" customHeight="1">
      <c r="A17" s="35"/>
      <c r="B17" s="36" t="s">
        <v>67</v>
      </c>
      <c r="C17" s="35">
        <v>6</v>
      </c>
      <c r="D17" s="35"/>
      <c r="E17" s="35" t="s">
        <v>78</v>
      </c>
      <c r="F17" s="38" t="s">
        <v>98</v>
      </c>
      <c r="G17" s="39">
        <v>44.550600000000003</v>
      </c>
      <c r="H17" s="40">
        <v>4798</v>
      </c>
      <c r="I17" s="41">
        <f t="shared" si="0"/>
        <v>107.69776389094646</v>
      </c>
      <c r="J17" s="39">
        <v>5.4925600000000001</v>
      </c>
      <c r="K17" s="42">
        <v>591.53800000000001</v>
      </c>
      <c r="L17" s="43">
        <f t="shared" si="2"/>
        <v>0.12328845352230096</v>
      </c>
      <c r="M17" s="35">
        <v>2</v>
      </c>
      <c r="N17" s="35"/>
      <c r="O17" s="44">
        <v>1.3157894736842104</v>
      </c>
      <c r="P17" s="45">
        <v>1</v>
      </c>
      <c r="Q17" s="46">
        <v>0.30420000000000003</v>
      </c>
      <c r="R17" s="45">
        <v>4</v>
      </c>
      <c r="S17" s="47">
        <v>0.25</v>
      </c>
      <c r="T17" s="45">
        <v>3</v>
      </c>
      <c r="U17" s="48">
        <v>0.01</v>
      </c>
      <c r="V17" s="49">
        <v>1</v>
      </c>
      <c r="W17" s="47">
        <v>0.65</v>
      </c>
      <c r="X17" s="45">
        <v>5</v>
      </c>
      <c r="Y17" s="50">
        <v>5.0000000000000001E-3</v>
      </c>
      <c r="Z17" s="45">
        <v>1</v>
      </c>
      <c r="AA17" s="45">
        <f t="shared" si="3"/>
        <v>2.5</v>
      </c>
      <c r="AB17" s="49"/>
      <c r="AC17" s="49"/>
      <c r="AD17" s="49"/>
      <c r="AE17" s="51" t="s">
        <v>70</v>
      </c>
      <c r="AF17" s="52">
        <v>2</v>
      </c>
      <c r="AG17" s="53" t="s">
        <v>71</v>
      </c>
      <c r="AH17" s="54">
        <v>2</v>
      </c>
      <c r="AI17" s="51" t="s">
        <v>99</v>
      </c>
      <c r="AJ17" s="54">
        <v>3</v>
      </c>
      <c r="AK17" s="51" t="s">
        <v>73</v>
      </c>
      <c r="AL17" s="52">
        <v>3</v>
      </c>
      <c r="AM17" s="51" t="s">
        <v>74</v>
      </c>
      <c r="AN17" s="52">
        <v>4</v>
      </c>
      <c r="AO17" s="55" t="s">
        <v>75</v>
      </c>
      <c r="AP17" s="56">
        <v>4</v>
      </c>
      <c r="AQ17" s="38">
        <f t="shared" si="1"/>
        <v>3</v>
      </c>
      <c r="AR17" s="49"/>
      <c r="AS17" s="49"/>
      <c r="AT17" s="49"/>
      <c r="AU17" s="49"/>
      <c r="AV17" s="49"/>
      <c r="AW17" s="49"/>
    </row>
    <row r="18" spans="1:49" ht="85.15" customHeight="1">
      <c r="A18" s="35"/>
      <c r="B18" s="36" t="s">
        <v>67</v>
      </c>
      <c r="C18" s="35">
        <v>6</v>
      </c>
      <c r="D18" s="35"/>
      <c r="E18" s="35" t="s">
        <v>68</v>
      </c>
      <c r="F18" s="38" t="s">
        <v>100</v>
      </c>
      <c r="G18" s="39">
        <v>758.43499999999995</v>
      </c>
      <c r="H18" s="40">
        <v>21703</v>
      </c>
      <c r="I18" s="41">
        <f t="shared" si="0"/>
        <v>28.615504295028579</v>
      </c>
      <c r="J18" s="39">
        <v>95.609899999999996</v>
      </c>
      <c r="K18" s="42">
        <v>2735.9189999999999</v>
      </c>
      <c r="L18" s="43">
        <f t="shared" si="2"/>
        <v>0.12606178869280743</v>
      </c>
      <c r="M18" s="35">
        <v>2</v>
      </c>
      <c r="N18" s="35"/>
      <c r="O18" s="44">
        <v>0.60240963855421692</v>
      </c>
      <c r="P18" s="57">
        <v>1</v>
      </c>
      <c r="Q18" s="46">
        <v>0.37319999999999998</v>
      </c>
      <c r="R18" s="57">
        <v>4</v>
      </c>
      <c r="S18" s="47">
        <v>0.25</v>
      </c>
      <c r="T18" s="45">
        <v>3</v>
      </c>
      <c r="U18" s="48">
        <v>0.01</v>
      </c>
      <c r="V18" s="49">
        <v>1</v>
      </c>
      <c r="W18" s="47">
        <v>0.55000000000000004</v>
      </c>
      <c r="X18" s="57">
        <v>5</v>
      </c>
      <c r="Y18" s="50">
        <v>5.0000000000000001E-3</v>
      </c>
      <c r="Z18" s="45">
        <v>1</v>
      </c>
      <c r="AA18" s="45">
        <f t="shared" si="3"/>
        <v>2.5</v>
      </c>
      <c r="AB18" s="49"/>
      <c r="AC18" s="49"/>
      <c r="AD18" s="49"/>
      <c r="AE18" s="51" t="s">
        <v>70</v>
      </c>
      <c r="AF18" s="52">
        <v>2</v>
      </c>
      <c r="AG18" s="53" t="s">
        <v>71</v>
      </c>
      <c r="AH18" s="54">
        <v>2</v>
      </c>
      <c r="AI18" s="51" t="s">
        <v>101</v>
      </c>
      <c r="AJ18" s="54">
        <v>3</v>
      </c>
      <c r="AK18" s="51" t="s">
        <v>73</v>
      </c>
      <c r="AL18" s="52">
        <v>3</v>
      </c>
      <c r="AM18" s="51" t="s">
        <v>74</v>
      </c>
      <c r="AN18" s="52">
        <v>4</v>
      </c>
      <c r="AO18" s="55" t="s">
        <v>75</v>
      </c>
      <c r="AP18" s="56">
        <v>4</v>
      </c>
      <c r="AQ18" s="38">
        <f t="shared" si="1"/>
        <v>3</v>
      </c>
      <c r="AR18" s="49"/>
      <c r="AS18" s="49"/>
      <c r="AT18" s="49"/>
      <c r="AU18" s="49"/>
      <c r="AV18" s="49"/>
      <c r="AW18" s="49"/>
    </row>
    <row r="19" spans="1:49" ht="85.15" customHeight="1">
      <c r="A19" s="35"/>
      <c r="B19" s="36" t="s">
        <v>67</v>
      </c>
      <c r="C19" s="35">
        <v>6</v>
      </c>
      <c r="D19" s="35"/>
      <c r="E19" s="35" t="s">
        <v>102</v>
      </c>
      <c r="F19" s="38" t="s">
        <v>103</v>
      </c>
      <c r="G19" s="39">
        <v>487.214</v>
      </c>
      <c r="H19" s="40">
        <v>4462</v>
      </c>
      <c r="I19" s="41">
        <f t="shared" si="0"/>
        <v>9.1581933195679923</v>
      </c>
      <c r="J19" s="39">
        <v>466.39452999999992</v>
      </c>
      <c r="K19" s="42">
        <v>4271.3307999999997</v>
      </c>
      <c r="L19" s="43">
        <f t="shared" si="2"/>
        <v>0.9572682205289107</v>
      </c>
      <c r="M19" s="35">
        <v>5</v>
      </c>
      <c r="N19" s="35"/>
      <c r="O19" s="44">
        <v>3.2921810699588478</v>
      </c>
      <c r="P19" s="57">
        <v>1</v>
      </c>
      <c r="Q19" s="46">
        <v>0.46089999999999998</v>
      </c>
      <c r="R19" s="57">
        <v>4</v>
      </c>
      <c r="S19" s="47">
        <v>0.25</v>
      </c>
      <c r="T19" s="45">
        <v>3</v>
      </c>
      <c r="U19" s="48">
        <v>0.01</v>
      </c>
      <c r="V19" s="49">
        <v>1</v>
      </c>
      <c r="W19" s="47">
        <v>0.55000000000000004</v>
      </c>
      <c r="X19" s="57">
        <v>5</v>
      </c>
      <c r="Y19" s="50">
        <v>5.0000000000000001E-3</v>
      </c>
      <c r="Z19" s="45">
        <v>1</v>
      </c>
      <c r="AA19" s="45">
        <f t="shared" si="3"/>
        <v>2.5</v>
      </c>
      <c r="AB19" s="49"/>
      <c r="AC19" s="49"/>
      <c r="AD19" s="49"/>
      <c r="AE19" s="51" t="s">
        <v>70</v>
      </c>
      <c r="AF19" s="52">
        <v>2</v>
      </c>
      <c r="AG19" s="53" t="s">
        <v>71</v>
      </c>
      <c r="AH19" s="54">
        <v>2</v>
      </c>
      <c r="AI19" s="51" t="s">
        <v>97</v>
      </c>
      <c r="AJ19" s="54">
        <v>3</v>
      </c>
      <c r="AK19" s="51" t="s">
        <v>73</v>
      </c>
      <c r="AL19" s="52">
        <v>3</v>
      </c>
      <c r="AM19" s="51" t="s">
        <v>74</v>
      </c>
      <c r="AN19" s="52">
        <v>4</v>
      </c>
      <c r="AO19" s="55" t="s">
        <v>75</v>
      </c>
      <c r="AP19" s="56">
        <v>4</v>
      </c>
      <c r="AQ19" s="38">
        <f t="shared" si="1"/>
        <v>3</v>
      </c>
      <c r="AR19" s="49"/>
      <c r="AS19" s="49"/>
      <c r="AT19" s="49"/>
      <c r="AU19" s="49"/>
      <c r="AV19" s="49"/>
      <c r="AW19" s="49"/>
    </row>
    <row r="20" spans="1:49" ht="85.15" customHeight="1">
      <c r="A20" s="35"/>
      <c r="B20" s="36" t="s">
        <v>67</v>
      </c>
      <c r="C20" s="35">
        <v>6</v>
      </c>
      <c r="D20" s="35"/>
      <c r="E20" s="35" t="s">
        <v>78</v>
      </c>
      <c r="F20" s="38" t="s">
        <v>104</v>
      </c>
      <c r="G20" s="39">
        <v>124.06699999999999</v>
      </c>
      <c r="H20" s="40">
        <v>5218</v>
      </c>
      <c r="I20" s="41">
        <f t="shared" si="0"/>
        <v>42.057920317247941</v>
      </c>
      <c r="J20" s="39">
        <v>11.517799999999999</v>
      </c>
      <c r="K20" s="42">
        <v>484.41460000000001</v>
      </c>
      <c r="L20" s="43">
        <f t="shared" si="2"/>
        <v>9.2835300881563818E-2</v>
      </c>
      <c r="M20" s="35">
        <v>2</v>
      </c>
      <c r="N20" s="35"/>
      <c r="O20" s="44">
        <v>0.79207920792079212</v>
      </c>
      <c r="P20" s="57">
        <v>1</v>
      </c>
      <c r="Q20" s="46">
        <v>7.1900000000000006E-2</v>
      </c>
      <c r="R20" s="57">
        <v>2</v>
      </c>
      <c r="S20" s="47">
        <v>0.25</v>
      </c>
      <c r="T20" s="45">
        <v>3</v>
      </c>
      <c r="U20" s="48">
        <v>0.01</v>
      </c>
      <c r="V20" s="49">
        <v>1</v>
      </c>
      <c r="W20" s="47">
        <v>0.65</v>
      </c>
      <c r="X20" s="57">
        <v>5</v>
      </c>
      <c r="Y20" s="50">
        <v>5.0000000000000001E-3</v>
      </c>
      <c r="Z20" s="45">
        <v>1</v>
      </c>
      <c r="AA20" s="45">
        <f t="shared" si="3"/>
        <v>2.1666666666666665</v>
      </c>
      <c r="AB20" s="49"/>
      <c r="AC20" s="49"/>
      <c r="AD20" s="49"/>
      <c r="AE20" s="51" t="s">
        <v>70</v>
      </c>
      <c r="AF20" s="52">
        <v>2</v>
      </c>
      <c r="AG20" s="53" t="s">
        <v>71</v>
      </c>
      <c r="AH20" s="54">
        <v>2</v>
      </c>
      <c r="AI20" s="51" t="s">
        <v>105</v>
      </c>
      <c r="AJ20" s="54">
        <v>3</v>
      </c>
      <c r="AK20" s="51" t="s">
        <v>73</v>
      </c>
      <c r="AL20" s="52">
        <v>3</v>
      </c>
      <c r="AM20" s="51" t="s">
        <v>74</v>
      </c>
      <c r="AN20" s="52">
        <v>4</v>
      </c>
      <c r="AO20" s="55" t="s">
        <v>75</v>
      </c>
      <c r="AP20" s="56">
        <v>4</v>
      </c>
      <c r="AQ20" s="38">
        <f t="shared" si="1"/>
        <v>3</v>
      </c>
      <c r="AR20" s="49"/>
      <c r="AS20" s="49"/>
      <c r="AT20" s="49"/>
      <c r="AU20" s="49"/>
      <c r="AV20" s="49"/>
      <c r="AW20" s="49"/>
    </row>
    <row r="21" spans="1:49" ht="85.15" customHeight="1">
      <c r="A21" s="35"/>
      <c r="B21" s="36" t="s">
        <v>67</v>
      </c>
      <c r="C21" s="35">
        <v>6</v>
      </c>
      <c r="D21" s="35"/>
      <c r="E21" s="35" t="s">
        <v>102</v>
      </c>
      <c r="F21" s="38" t="s">
        <v>106</v>
      </c>
      <c r="G21" s="39">
        <v>888.98199999999997</v>
      </c>
      <c r="H21" s="40">
        <v>1786</v>
      </c>
      <c r="I21" s="41">
        <f t="shared" si="0"/>
        <v>2.0090395531068119</v>
      </c>
      <c r="J21" s="39">
        <v>861.24667999999997</v>
      </c>
      <c r="K21" s="42">
        <v>1730.2754299999999</v>
      </c>
      <c r="L21" s="43">
        <f t="shared" si="2"/>
        <v>0.96879923292273229</v>
      </c>
      <c r="M21" s="35">
        <v>5</v>
      </c>
      <c r="N21" s="35"/>
      <c r="O21" s="44">
        <v>0.12096077414895455</v>
      </c>
      <c r="P21" s="57">
        <v>1</v>
      </c>
      <c r="Q21" s="46">
        <v>0.49120000000000003</v>
      </c>
      <c r="R21" s="57">
        <v>4</v>
      </c>
      <c r="S21" s="47">
        <v>0.25</v>
      </c>
      <c r="T21" s="45">
        <v>3</v>
      </c>
      <c r="U21" s="48">
        <v>0.01</v>
      </c>
      <c r="V21" s="49">
        <v>1</v>
      </c>
      <c r="W21" s="47">
        <v>0.55000000000000004</v>
      </c>
      <c r="X21" s="57">
        <v>5</v>
      </c>
      <c r="Y21" s="50">
        <v>5.0000000000000001E-3</v>
      </c>
      <c r="Z21" s="45">
        <v>1</v>
      </c>
      <c r="AA21" s="45">
        <f t="shared" si="3"/>
        <v>2.5</v>
      </c>
      <c r="AB21" s="49"/>
      <c r="AC21" s="49"/>
      <c r="AD21" s="49"/>
      <c r="AE21" s="51" t="s">
        <v>70</v>
      </c>
      <c r="AF21" s="52">
        <v>2</v>
      </c>
      <c r="AG21" s="53" t="s">
        <v>71</v>
      </c>
      <c r="AH21" s="54">
        <v>2</v>
      </c>
      <c r="AI21" s="51" t="s">
        <v>107</v>
      </c>
      <c r="AJ21" s="54">
        <v>3</v>
      </c>
      <c r="AK21" s="51" t="s">
        <v>73</v>
      </c>
      <c r="AL21" s="52">
        <v>3</v>
      </c>
      <c r="AM21" s="51" t="s">
        <v>74</v>
      </c>
      <c r="AN21" s="52">
        <v>4</v>
      </c>
      <c r="AO21" s="55" t="s">
        <v>75</v>
      </c>
      <c r="AP21" s="56">
        <v>4</v>
      </c>
      <c r="AQ21" s="38">
        <f t="shared" si="1"/>
        <v>3</v>
      </c>
      <c r="AR21" s="49"/>
      <c r="AS21" s="49"/>
      <c r="AT21" s="49"/>
      <c r="AU21" s="49"/>
      <c r="AV21" s="49"/>
      <c r="AW21" s="49"/>
    </row>
    <row r="22" spans="1:49" ht="85.15" customHeight="1">
      <c r="A22" s="35"/>
      <c r="B22" s="36" t="s">
        <v>67</v>
      </c>
      <c r="C22" s="35">
        <v>6</v>
      </c>
      <c r="D22" s="35"/>
      <c r="E22" s="35" t="s">
        <v>68</v>
      </c>
      <c r="F22" s="38" t="s">
        <v>108</v>
      </c>
      <c r="G22" s="39">
        <v>380.53300000000002</v>
      </c>
      <c r="H22" s="40">
        <v>2778</v>
      </c>
      <c r="I22" s="41">
        <f t="shared" si="0"/>
        <v>7.3002867031243017</v>
      </c>
      <c r="J22" s="39">
        <v>306.61919999999998</v>
      </c>
      <c r="K22" s="42">
        <v>2238.4070000000002</v>
      </c>
      <c r="L22" s="43">
        <f t="shared" si="2"/>
        <v>0.8057620590352772</v>
      </c>
      <c r="M22" s="35">
        <v>5</v>
      </c>
      <c r="N22" s="35"/>
      <c r="O22" s="44">
        <v>1.7573221757322177</v>
      </c>
      <c r="P22" s="57">
        <v>1</v>
      </c>
      <c r="Q22" s="46">
        <v>0.34549999999999997</v>
      </c>
      <c r="R22" s="57">
        <v>4</v>
      </c>
      <c r="S22" s="47">
        <v>0.25</v>
      </c>
      <c r="T22" s="45">
        <v>3</v>
      </c>
      <c r="U22" s="48">
        <v>0.01</v>
      </c>
      <c r="V22" s="49">
        <v>1</v>
      </c>
      <c r="W22" s="47">
        <v>0.65</v>
      </c>
      <c r="X22" s="57">
        <v>5</v>
      </c>
      <c r="Y22" s="50">
        <v>5.0000000000000001E-3</v>
      </c>
      <c r="Z22" s="45">
        <v>1</v>
      </c>
      <c r="AA22" s="45">
        <f t="shared" si="3"/>
        <v>2.5</v>
      </c>
      <c r="AB22" s="49"/>
      <c r="AC22" s="49"/>
      <c r="AD22" s="49"/>
      <c r="AE22" s="51" t="s">
        <v>70</v>
      </c>
      <c r="AF22" s="52">
        <v>2</v>
      </c>
      <c r="AG22" s="53" t="s">
        <v>71</v>
      </c>
      <c r="AH22" s="54">
        <v>2</v>
      </c>
      <c r="AI22" s="51" t="s">
        <v>97</v>
      </c>
      <c r="AJ22" s="54">
        <v>2</v>
      </c>
      <c r="AK22" s="51" t="s">
        <v>73</v>
      </c>
      <c r="AL22" s="52">
        <v>3</v>
      </c>
      <c r="AM22" s="51" t="s">
        <v>74</v>
      </c>
      <c r="AN22" s="52">
        <v>4</v>
      </c>
      <c r="AO22" s="55" t="s">
        <v>75</v>
      </c>
      <c r="AP22" s="56">
        <v>4</v>
      </c>
      <c r="AQ22" s="38">
        <f t="shared" si="1"/>
        <v>2.8333333333333335</v>
      </c>
      <c r="AR22" s="49"/>
      <c r="AS22" s="49"/>
      <c r="AT22" s="49"/>
      <c r="AU22" s="49"/>
      <c r="AV22" s="49"/>
      <c r="AW22" s="49"/>
    </row>
    <row r="23" spans="1:49" ht="85.15" customHeight="1">
      <c r="A23" s="35"/>
      <c r="B23" s="36" t="s">
        <v>67</v>
      </c>
      <c r="C23" s="35">
        <v>6</v>
      </c>
      <c r="D23" s="35"/>
      <c r="E23" s="35" t="s">
        <v>78</v>
      </c>
      <c r="F23" s="38" t="s">
        <v>109</v>
      </c>
      <c r="G23" s="39">
        <v>53.371699999999997</v>
      </c>
      <c r="H23" s="40">
        <v>9774</v>
      </c>
      <c r="I23" s="41">
        <f t="shared" si="0"/>
        <v>183.1307603093025</v>
      </c>
      <c r="J23" s="39">
        <v>5.1670590000000001</v>
      </c>
      <c r="K23" s="42">
        <v>946.24900000000002</v>
      </c>
      <c r="L23" s="43">
        <f t="shared" si="2"/>
        <v>9.6812870881931662E-2</v>
      </c>
      <c r="M23" s="35">
        <v>2</v>
      </c>
      <c r="N23" s="35"/>
      <c r="O23" s="44">
        <v>0.11600928074245939</v>
      </c>
      <c r="P23" s="57">
        <v>1</v>
      </c>
      <c r="Q23" s="46">
        <v>0.2296</v>
      </c>
      <c r="R23" s="57">
        <v>3</v>
      </c>
      <c r="S23" s="47">
        <v>0.25</v>
      </c>
      <c r="T23" s="45">
        <v>3</v>
      </c>
      <c r="U23" s="48">
        <v>0.01</v>
      </c>
      <c r="V23" s="49">
        <v>1</v>
      </c>
      <c r="W23" s="47">
        <v>0.65</v>
      </c>
      <c r="X23" s="57">
        <v>5</v>
      </c>
      <c r="Y23" s="50">
        <v>5.0000000000000001E-3</v>
      </c>
      <c r="Z23" s="45">
        <v>1</v>
      </c>
      <c r="AA23" s="45">
        <f t="shared" si="3"/>
        <v>2.3333333333333335</v>
      </c>
      <c r="AB23" s="49"/>
      <c r="AC23" s="49"/>
      <c r="AD23" s="49"/>
      <c r="AE23" s="51" t="s">
        <v>70</v>
      </c>
      <c r="AF23" s="52">
        <v>2</v>
      </c>
      <c r="AG23" s="53" t="s">
        <v>71</v>
      </c>
      <c r="AH23" s="54">
        <v>2</v>
      </c>
      <c r="AI23" s="51" t="s">
        <v>110</v>
      </c>
      <c r="AJ23" s="54">
        <v>3</v>
      </c>
      <c r="AK23" s="51" t="s">
        <v>73</v>
      </c>
      <c r="AL23" s="52">
        <v>3</v>
      </c>
      <c r="AM23" s="51" t="s">
        <v>74</v>
      </c>
      <c r="AN23" s="52">
        <v>4</v>
      </c>
      <c r="AO23" s="55" t="s">
        <v>75</v>
      </c>
      <c r="AP23" s="56">
        <v>4</v>
      </c>
      <c r="AQ23" s="38">
        <f t="shared" si="1"/>
        <v>3</v>
      </c>
      <c r="AR23" s="49"/>
      <c r="AS23" s="49"/>
      <c r="AT23" s="49"/>
      <c r="AU23" s="49"/>
      <c r="AV23" s="49"/>
      <c r="AW23" s="49"/>
    </row>
    <row r="24" spans="1:49" ht="85.15" customHeight="1">
      <c r="A24" s="35"/>
      <c r="B24" s="36" t="s">
        <v>67</v>
      </c>
      <c r="C24" s="35">
        <v>6</v>
      </c>
      <c r="D24" s="35"/>
      <c r="E24" s="35" t="s">
        <v>78</v>
      </c>
      <c r="F24" s="38" t="s">
        <v>111</v>
      </c>
      <c r="G24" s="39">
        <v>34.623800000000003</v>
      </c>
      <c r="H24" s="40">
        <v>4859</v>
      </c>
      <c r="I24" s="41">
        <f t="shared" si="0"/>
        <v>140.33699362866005</v>
      </c>
      <c r="J24" s="39">
        <v>3.6574200000000001</v>
      </c>
      <c r="K24" s="42">
        <v>513.27200000000005</v>
      </c>
      <c r="L24" s="43">
        <f t="shared" si="2"/>
        <v>0.10563325787199013</v>
      </c>
      <c r="M24" s="35">
        <v>2</v>
      </c>
      <c r="N24" s="35"/>
      <c r="O24" s="44">
        <v>2.0134228187919461</v>
      </c>
      <c r="P24" s="57">
        <v>1</v>
      </c>
      <c r="Q24" s="46">
        <v>0.2888</v>
      </c>
      <c r="R24" s="57">
        <v>3</v>
      </c>
      <c r="S24" s="47">
        <v>0.25</v>
      </c>
      <c r="T24" s="45">
        <v>3</v>
      </c>
      <c r="U24" s="48">
        <v>0.01</v>
      </c>
      <c r="V24" s="49">
        <v>1</v>
      </c>
      <c r="W24" s="47">
        <v>0.65</v>
      </c>
      <c r="X24" s="57">
        <v>5</v>
      </c>
      <c r="Y24" s="50">
        <v>5.0000000000000001E-3</v>
      </c>
      <c r="Z24" s="45">
        <v>1</v>
      </c>
      <c r="AA24" s="45">
        <f t="shared" si="3"/>
        <v>2.3333333333333335</v>
      </c>
      <c r="AB24" s="49"/>
      <c r="AC24" s="49"/>
      <c r="AD24" s="49"/>
      <c r="AE24" s="51" t="s">
        <v>70</v>
      </c>
      <c r="AF24" s="52">
        <v>2</v>
      </c>
      <c r="AG24" s="53" t="s">
        <v>71</v>
      </c>
      <c r="AH24" s="54">
        <v>2</v>
      </c>
      <c r="AI24" s="51" t="s">
        <v>112</v>
      </c>
      <c r="AJ24" s="54">
        <v>3</v>
      </c>
      <c r="AK24" s="51" t="s">
        <v>73</v>
      </c>
      <c r="AL24" s="52">
        <v>3</v>
      </c>
      <c r="AM24" s="51" t="s">
        <v>74</v>
      </c>
      <c r="AN24" s="52">
        <v>4</v>
      </c>
      <c r="AO24" s="55" t="s">
        <v>75</v>
      </c>
      <c r="AP24" s="56">
        <v>4</v>
      </c>
      <c r="AQ24" s="38">
        <f t="shared" si="1"/>
        <v>3</v>
      </c>
      <c r="AR24" s="49"/>
      <c r="AS24" s="49"/>
      <c r="AT24" s="49"/>
      <c r="AU24" s="49"/>
      <c r="AV24" s="49"/>
      <c r="AW24" s="49"/>
    </row>
    <row r="25" spans="1:49" ht="85.15" customHeight="1">
      <c r="A25" s="35"/>
      <c r="B25" s="36" t="s">
        <v>67</v>
      </c>
      <c r="C25" s="35">
        <v>6</v>
      </c>
      <c r="D25" s="35"/>
      <c r="E25" s="35" t="s">
        <v>102</v>
      </c>
      <c r="F25" s="38" t="s">
        <v>113</v>
      </c>
      <c r="G25" s="39">
        <v>254.61</v>
      </c>
      <c r="H25" s="40">
        <v>5933</v>
      </c>
      <c r="I25" s="41">
        <f t="shared" si="0"/>
        <v>23.302305486822984</v>
      </c>
      <c r="J25" s="39">
        <v>247.23679000000001</v>
      </c>
      <c r="K25" s="42">
        <v>5761.1890000000003</v>
      </c>
      <c r="L25" s="43">
        <f t="shared" si="2"/>
        <v>0.97104146300353955</v>
      </c>
      <c r="M25" s="35">
        <v>5</v>
      </c>
      <c r="N25" s="35"/>
      <c r="O25" s="44">
        <v>4.8543689320388346</v>
      </c>
      <c r="P25" s="57">
        <v>1</v>
      </c>
      <c r="Q25" s="46">
        <v>0.24940000000000001</v>
      </c>
      <c r="R25" s="57">
        <v>3</v>
      </c>
      <c r="S25" s="47">
        <v>0.25</v>
      </c>
      <c r="T25" s="45">
        <v>3</v>
      </c>
      <c r="U25" s="48">
        <v>0.01</v>
      </c>
      <c r="V25" s="49">
        <v>1</v>
      </c>
      <c r="W25" s="47">
        <v>0.45</v>
      </c>
      <c r="X25" s="57">
        <v>4</v>
      </c>
      <c r="Y25" s="50">
        <v>5.0000000000000001E-3</v>
      </c>
      <c r="Z25" s="45">
        <v>1</v>
      </c>
      <c r="AA25" s="45">
        <f t="shared" si="3"/>
        <v>2.1666666666666665</v>
      </c>
      <c r="AB25" s="49"/>
      <c r="AC25" s="49"/>
      <c r="AD25" s="49"/>
      <c r="AE25" s="51" t="s">
        <v>70</v>
      </c>
      <c r="AF25" s="52">
        <v>2</v>
      </c>
      <c r="AG25" s="53" t="s">
        <v>71</v>
      </c>
      <c r="AH25" s="54">
        <v>2</v>
      </c>
      <c r="AI25" s="51" t="s">
        <v>97</v>
      </c>
      <c r="AJ25" s="54">
        <v>3</v>
      </c>
      <c r="AK25" s="51" t="s">
        <v>73</v>
      </c>
      <c r="AL25" s="52">
        <v>3</v>
      </c>
      <c r="AM25" s="51" t="s">
        <v>74</v>
      </c>
      <c r="AN25" s="52">
        <v>4</v>
      </c>
      <c r="AO25" s="55" t="s">
        <v>75</v>
      </c>
      <c r="AP25" s="56">
        <v>4</v>
      </c>
      <c r="AQ25" s="38">
        <f t="shared" si="1"/>
        <v>3</v>
      </c>
      <c r="AR25" s="49"/>
      <c r="AS25" s="49"/>
      <c r="AT25" s="49"/>
      <c r="AU25" s="49"/>
      <c r="AV25" s="49"/>
      <c r="AW25" s="49"/>
    </row>
    <row r="26" spans="1:49" ht="85.15" customHeight="1">
      <c r="A26" s="35"/>
      <c r="B26" s="36" t="s">
        <v>67</v>
      </c>
      <c r="C26" s="35">
        <v>6</v>
      </c>
      <c r="D26" s="35"/>
      <c r="E26" s="35" t="s">
        <v>68</v>
      </c>
      <c r="F26" s="38" t="s">
        <v>114</v>
      </c>
      <c r="G26" s="39">
        <v>1073.51</v>
      </c>
      <c r="H26" s="40">
        <v>3060</v>
      </c>
      <c r="I26" s="41">
        <f t="shared" si="0"/>
        <v>2.8504625015137259</v>
      </c>
      <c r="J26" s="39">
        <v>729.19689999999991</v>
      </c>
      <c r="K26" s="42">
        <v>2078.5448999999999</v>
      </c>
      <c r="L26" s="43">
        <f>K26/H26</f>
        <v>0.6792630392156862</v>
      </c>
      <c r="M26" s="35">
        <v>5</v>
      </c>
      <c r="N26" s="35"/>
      <c r="O26" s="44">
        <v>0.64308681672025725</v>
      </c>
      <c r="P26" s="57">
        <v>1</v>
      </c>
      <c r="Q26" s="46">
        <v>0.26519999999999999</v>
      </c>
      <c r="R26" s="57">
        <v>3</v>
      </c>
      <c r="S26" s="47">
        <v>0.25</v>
      </c>
      <c r="T26" s="45">
        <v>3</v>
      </c>
      <c r="U26" s="48">
        <v>0.01</v>
      </c>
      <c r="V26" s="49">
        <v>1</v>
      </c>
      <c r="W26" s="47">
        <v>0.45</v>
      </c>
      <c r="X26" s="57">
        <v>4</v>
      </c>
      <c r="Y26" s="50">
        <v>5.0000000000000001E-3</v>
      </c>
      <c r="Z26" s="45">
        <v>1</v>
      </c>
      <c r="AA26" s="45">
        <f t="shared" si="3"/>
        <v>2.1666666666666665</v>
      </c>
      <c r="AB26" s="49"/>
      <c r="AC26" s="49"/>
      <c r="AD26" s="49"/>
      <c r="AE26" s="51" t="s">
        <v>70</v>
      </c>
      <c r="AF26" s="52">
        <v>2</v>
      </c>
      <c r="AG26" s="53" t="s">
        <v>71</v>
      </c>
      <c r="AH26" s="54">
        <v>2</v>
      </c>
      <c r="AI26" s="51" t="s">
        <v>97</v>
      </c>
      <c r="AJ26" s="54">
        <v>3</v>
      </c>
      <c r="AK26" s="51" t="s">
        <v>73</v>
      </c>
      <c r="AL26" s="52">
        <v>3</v>
      </c>
      <c r="AM26" s="51" t="s">
        <v>74</v>
      </c>
      <c r="AN26" s="52">
        <v>4</v>
      </c>
      <c r="AO26" s="55" t="s">
        <v>75</v>
      </c>
      <c r="AP26" s="56">
        <v>4</v>
      </c>
      <c r="AQ26" s="38">
        <f t="shared" si="1"/>
        <v>3</v>
      </c>
      <c r="AR26" s="49"/>
      <c r="AS26" s="49"/>
      <c r="AT26" s="49"/>
      <c r="AU26" s="49"/>
      <c r="AV26" s="49"/>
      <c r="AW26" s="49"/>
    </row>
    <row r="27" spans="1:49">
      <c r="M27" s="58"/>
      <c r="N27" s="58"/>
      <c r="O27" s="58"/>
      <c r="P27" s="58"/>
      <c r="Q27" s="58"/>
      <c r="R27" s="58"/>
      <c r="S27" s="58"/>
      <c r="T27" s="58"/>
      <c r="U27" s="58"/>
      <c r="V27" s="58"/>
      <c r="W27" s="58"/>
      <c r="X27" s="58"/>
      <c r="Y27" s="58"/>
      <c r="Z27" s="58"/>
      <c r="AA27" s="49"/>
      <c r="AB27" s="49"/>
      <c r="AC27" s="49"/>
      <c r="AD27" s="49"/>
      <c r="AE27" s="49"/>
      <c r="AF27" s="49"/>
      <c r="AG27" s="49"/>
      <c r="AH27" s="49"/>
      <c r="AI27" s="49"/>
      <c r="AJ27" s="49"/>
      <c r="AK27" s="49"/>
      <c r="AL27" s="49"/>
      <c r="AM27" s="49"/>
      <c r="AN27" s="49"/>
      <c r="AO27" s="49"/>
      <c r="AP27" s="49"/>
      <c r="AQ27" s="49"/>
      <c r="AR27" s="49"/>
      <c r="AS27" s="49"/>
      <c r="AT27" s="49"/>
      <c r="AU27" s="49"/>
      <c r="AV27" s="49"/>
      <c r="AW27" s="49"/>
    </row>
    <row r="28" spans="1:49">
      <c r="M28" s="58"/>
      <c r="N28" s="58"/>
      <c r="O28" s="58"/>
      <c r="P28" s="58"/>
      <c r="Q28" s="58"/>
      <c r="R28" s="58"/>
      <c r="S28" s="58"/>
      <c r="T28" s="58"/>
      <c r="U28" s="58"/>
      <c r="V28" s="58"/>
      <c r="W28" s="58"/>
      <c r="X28" s="58"/>
      <c r="Y28" s="58"/>
      <c r="Z28" s="58"/>
      <c r="AA28" s="58"/>
      <c r="AB28" s="58"/>
      <c r="AC28" s="58"/>
      <c r="AD28" s="58"/>
      <c r="AE28" s="58"/>
      <c r="AF28" s="58"/>
      <c r="AG28" s="58"/>
    </row>
    <row r="29" spans="1:49">
      <c r="M29" s="58"/>
      <c r="N29" s="58"/>
      <c r="O29" s="58"/>
      <c r="P29" s="58"/>
      <c r="Q29" s="58"/>
      <c r="R29" s="58"/>
      <c r="S29" s="58"/>
      <c r="T29" s="58"/>
      <c r="U29" s="58"/>
      <c r="V29" s="58"/>
      <c r="W29" s="58"/>
      <c r="X29" s="58"/>
      <c r="Y29" s="58"/>
      <c r="Z29" s="58"/>
      <c r="AA29" s="58"/>
      <c r="AB29" s="58"/>
      <c r="AC29" s="58"/>
      <c r="AD29" s="58"/>
      <c r="AE29" s="58"/>
      <c r="AF29" s="58"/>
      <c r="AG29" s="58"/>
    </row>
  </sheetData>
  <dataValidations count="2">
    <dataValidation type="list" allowBlank="1" showInputMessage="1" showErrorMessage="1" sqref="AL6:AL26 AP6:AP26 AF6:AF26">
      <formula1>Adaptive_Capacity</formula1>
    </dataValidation>
    <dataValidation showDropDown="1" showInputMessage="1" showErrorMessage="1" sqref="AJ6:AJ26 AN6:AO26 AH6:AH26"/>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25"/>
  <sheetViews>
    <sheetView topLeftCell="V1" workbookViewId="0">
      <selection activeCell="AF1" sqref="AF1"/>
    </sheetView>
  </sheetViews>
  <sheetFormatPr defaultColWidth="9.140625" defaultRowHeight="14.25"/>
  <cols>
    <col min="1" max="1" width="23.28515625" style="2" customWidth="1"/>
    <col min="2" max="2" width="14.85546875" style="2" customWidth="1"/>
    <col min="3" max="4" width="12.7109375" style="2" customWidth="1"/>
    <col min="5" max="6" width="20.7109375" style="2" customWidth="1"/>
    <col min="7" max="9" width="12.7109375" style="2" customWidth="1"/>
    <col min="10" max="10" width="16" style="2" customWidth="1"/>
    <col min="11" max="11" width="12.7109375" style="2" customWidth="1"/>
    <col min="12" max="12" width="12.7109375" style="3" customWidth="1"/>
    <col min="13" max="13" width="12.7109375" style="2" customWidth="1"/>
    <col min="14" max="14" width="20.7109375" style="2" customWidth="1"/>
    <col min="15" max="27" width="12.7109375" style="2" customWidth="1"/>
    <col min="28" max="28" width="20.7109375" style="2" customWidth="1"/>
    <col min="29" max="43" width="12.7109375" style="2" customWidth="1"/>
    <col min="44" max="44" width="20.7109375" style="2" customWidth="1"/>
    <col min="45" max="49" width="12.7109375" style="2" customWidth="1"/>
    <col min="50" max="16384" width="9.140625" style="2"/>
  </cols>
  <sheetData>
    <row r="1" spans="1:49" ht="60.75" thickBot="1">
      <c r="A1" s="29" t="s">
        <v>41</v>
      </c>
      <c r="B1" s="30"/>
      <c r="C1" s="30" t="s">
        <v>42</v>
      </c>
      <c r="D1" s="30"/>
      <c r="E1" s="31" t="s">
        <v>18</v>
      </c>
      <c r="F1" s="31" t="s">
        <v>19</v>
      </c>
      <c r="G1" s="31" t="s">
        <v>43</v>
      </c>
      <c r="H1" s="31" t="s">
        <v>44</v>
      </c>
      <c r="I1" s="31" t="s">
        <v>45</v>
      </c>
      <c r="J1" s="31" t="s">
        <v>46</v>
      </c>
      <c r="K1" s="31" t="s">
        <v>47</v>
      </c>
      <c r="L1" s="32" t="s">
        <v>48</v>
      </c>
      <c r="M1" s="30" t="s">
        <v>26</v>
      </c>
      <c r="N1" s="30" t="s">
        <v>4</v>
      </c>
      <c r="O1" s="30" t="s">
        <v>49</v>
      </c>
      <c r="P1" s="30" t="s">
        <v>124</v>
      </c>
      <c r="Q1" s="30" t="s">
        <v>50</v>
      </c>
      <c r="R1" s="30" t="s">
        <v>125</v>
      </c>
      <c r="S1" s="30" t="s">
        <v>51</v>
      </c>
      <c r="T1" s="30" t="s">
        <v>130</v>
      </c>
      <c r="U1" s="30" t="s">
        <v>52</v>
      </c>
      <c r="V1" s="30" t="s">
        <v>131</v>
      </c>
      <c r="W1" s="30" t="s">
        <v>53</v>
      </c>
      <c r="X1" s="30" t="s">
        <v>132</v>
      </c>
      <c r="Y1" s="30" t="s">
        <v>54</v>
      </c>
      <c r="Z1" s="30" t="s">
        <v>129</v>
      </c>
      <c r="AA1" s="30" t="s">
        <v>55</v>
      </c>
      <c r="AB1" s="30" t="s">
        <v>6</v>
      </c>
      <c r="AC1" s="30" t="s">
        <v>56</v>
      </c>
      <c r="AD1" s="30" t="s">
        <v>57</v>
      </c>
      <c r="AE1" s="33" t="s">
        <v>58</v>
      </c>
      <c r="AF1" s="30" t="s">
        <v>59</v>
      </c>
      <c r="AG1" s="33" t="s">
        <v>58</v>
      </c>
      <c r="AH1" s="30" t="s">
        <v>59</v>
      </c>
      <c r="AI1" s="33" t="s">
        <v>58</v>
      </c>
      <c r="AJ1" s="30" t="s">
        <v>59</v>
      </c>
      <c r="AK1" s="33" t="s">
        <v>58</v>
      </c>
      <c r="AL1" s="30" t="s">
        <v>60</v>
      </c>
      <c r="AM1" s="33" t="s">
        <v>58</v>
      </c>
      <c r="AN1" s="30" t="s">
        <v>59</v>
      </c>
      <c r="AO1" s="30" t="s">
        <v>58</v>
      </c>
      <c r="AP1" s="30" t="s">
        <v>61</v>
      </c>
      <c r="AQ1" s="30" t="s">
        <v>62</v>
      </c>
      <c r="AR1" s="30"/>
      <c r="AS1" s="30" t="s">
        <v>63</v>
      </c>
      <c r="AT1" s="30"/>
      <c r="AU1" s="30" t="s">
        <v>64</v>
      </c>
      <c r="AV1" s="30" t="s">
        <v>65</v>
      </c>
      <c r="AW1" s="34" t="s">
        <v>66</v>
      </c>
    </row>
    <row r="2" spans="1:49" ht="85.15" customHeight="1">
      <c r="A2" s="35"/>
      <c r="B2" s="36" t="s">
        <v>67</v>
      </c>
      <c r="C2" s="35">
        <v>6</v>
      </c>
      <c r="D2" s="35"/>
      <c r="E2" s="37" t="s">
        <v>68</v>
      </c>
      <c r="F2" s="38" t="s">
        <v>69</v>
      </c>
      <c r="G2" s="39">
        <v>138.46100000000001</v>
      </c>
      <c r="H2" s="40">
        <v>5070</v>
      </c>
      <c r="I2" s="41">
        <f t="shared" ref="I2:I22" si="0">H2/G2</f>
        <v>36.616809065368585</v>
      </c>
      <c r="J2" s="39">
        <v>77.643699999999995</v>
      </c>
      <c r="K2" s="42">
        <v>2843.06</v>
      </c>
      <c r="L2" s="43">
        <f>K2/H2</f>
        <v>0.56076134122287968</v>
      </c>
      <c r="M2" s="35">
        <v>5</v>
      </c>
      <c r="N2" s="35"/>
      <c r="O2" s="44">
        <v>0.7050528789659225</v>
      </c>
      <c r="P2" s="45">
        <v>1</v>
      </c>
      <c r="Q2" s="46">
        <v>0.38490000000000002</v>
      </c>
      <c r="R2" s="45">
        <v>4</v>
      </c>
      <c r="S2" s="47">
        <v>0.25</v>
      </c>
      <c r="T2" s="45">
        <v>3</v>
      </c>
      <c r="U2" s="48">
        <v>0.01</v>
      </c>
      <c r="V2" s="49">
        <v>1</v>
      </c>
      <c r="W2" s="47">
        <v>0.65</v>
      </c>
      <c r="X2" s="45">
        <v>5</v>
      </c>
      <c r="Y2" s="50">
        <v>5.0000000000000001E-3</v>
      </c>
      <c r="Z2" s="45">
        <v>1</v>
      </c>
      <c r="AA2" s="45">
        <f>SUM(P2+R2+T2+V2+X2+Z2)/6</f>
        <v>2.5</v>
      </c>
      <c r="AB2" s="49"/>
      <c r="AC2" s="49"/>
      <c r="AD2" s="49"/>
      <c r="AE2" s="51" t="s">
        <v>70</v>
      </c>
      <c r="AF2" s="52">
        <v>2</v>
      </c>
      <c r="AG2" s="53" t="s">
        <v>71</v>
      </c>
      <c r="AH2" s="54">
        <v>2</v>
      </c>
      <c r="AI2" s="51" t="s">
        <v>72</v>
      </c>
      <c r="AJ2" s="54">
        <v>3</v>
      </c>
      <c r="AK2" s="51" t="s">
        <v>73</v>
      </c>
      <c r="AL2" s="52">
        <v>3</v>
      </c>
      <c r="AM2" s="51" t="s">
        <v>74</v>
      </c>
      <c r="AN2" s="52">
        <v>4</v>
      </c>
      <c r="AO2" s="55" t="s">
        <v>75</v>
      </c>
      <c r="AP2" s="56">
        <v>4</v>
      </c>
      <c r="AQ2" s="38">
        <f t="shared" ref="AQ2:AQ22" si="1">AVERAGE(AP2,AN2,AL2,AJ2,AH2,AF2)</f>
        <v>3</v>
      </c>
      <c r="AR2" s="49"/>
      <c r="AS2" s="49"/>
      <c r="AT2" s="49"/>
      <c r="AU2" s="49"/>
      <c r="AV2" s="49"/>
      <c r="AW2" s="49"/>
    </row>
    <row r="3" spans="1:49" ht="85.15" customHeight="1">
      <c r="A3" s="35"/>
      <c r="B3" s="36" t="s">
        <v>67</v>
      </c>
      <c r="C3" s="35">
        <v>6</v>
      </c>
      <c r="D3" s="35"/>
      <c r="E3" s="35" t="s">
        <v>68</v>
      </c>
      <c r="F3" s="38" t="s">
        <v>76</v>
      </c>
      <c r="G3" s="39">
        <v>695.65800000000002</v>
      </c>
      <c r="H3" s="40">
        <v>12656</v>
      </c>
      <c r="I3" s="41">
        <f t="shared" si="0"/>
        <v>18.192847634901057</v>
      </c>
      <c r="J3" s="39">
        <v>578.02719999999999</v>
      </c>
      <c r="K3" s="42">
        <v>10515.94</v>
      </c>
      <c r="L3" s="43">
        <f t="shared" ref="L3:L21" si="2">K3/H3</f>
        <v>0.83090549936788882</v>
      </c>
      <c r="M3" s="35">
        <v>5</v>
      </c>
      <c r="N3" s="35"/>
      <c r="O3" s="44">
        <v>7.0175438596491224</v>
      </c>
      <c r="P3" s="45">
        <v>2</v>
      </c>
      <c r="Q3" s="46">
        <v>0.35310000000000002</v>
      </c>
      <c r="R3" s="45">
        <v>4</v>
      </c>
      <c r="S3" s="47">
        <v>0.25</v>
      </c>
      <c r="T3" s="45">
        <v>3</v>
      </c>
      <c r="U3" s="48">
        <v>0.01</v>
      </c>
      <c r="V3" s="49">
        <v>1</v>
      </c>
      <c r="W3" s="47">
        <v>0.45</v>
      </c>
      <c r="X3" s="45">
        <v>4</v>
      </c>
      <c r="Y3" s="50">
        <v>5.0000000000000001E-3</v>
      </c>
      <c r="Z3" s="45">
        <v>1</v>
      </c>
      <c r="AA3" s="45">
        <f>SUM(P3+R3+T3+V3+X3+Z3)/6</f>
        <v>2.5</v>
      </c>
      <c r="AB3" s="49"/>
      <c r="AC3" s="49"/>
      <c r="AD3" s="49"/>
      <c r="AE3" s="51" t="s">
        <v>70</v>
      </c>
      <c r="AF3" s="52">
        <v>2</v>
      </c>
      <c r="AG3" s="53" t="s">
        <v>71</v>
      </c>
      <c r="AH3" s="54">
        <v>2</v>
      </c>
      <c r="AI3" s="51" t="s">
        <v>77</v>
      </c>
      <c r="AJ3" s="54">
        <v>3</v>
      </c>
      <c r="AK3" s="51" t="s">
        <v>73</v>
      </c>
      <c r="AL3" s="52">
        <v>3</v>
      </c>
      <c r="AM3" s="51" t="s">
        <v>74</v>
      </c>
      <c r="AN3" s="52">
        <v>4</v>
      </c>
      <c r="AO3" s="55" t="s">
        <v>75</v>
      </c>
      <c r="AP3" s="56">
        <v>4</v>
      </c>
      <c r="AQ3" s="38">
        <f t="shared" si="1"/>
        <v>3</v>
      </c>
      <c r="AR3" s="49"/>
      <c r="AS3" s="49"/>
      <c r="AT3" s="49"/>
      <c r="AU3" s="49"/>
      <c r="AV3" s="49"/>
      <c r="AW3" s="49"/>
    </row>
    <row r="4" spans="1:49" ht="85.15" customHeight="1">
      <c r="A4" s="35"/>
      <c r="B4" s="36" t="s">
        <v>67</v>
      </c>
      <c r="C4" s="35">
        <v>6</v>
      </c>
      <c r="D4" s="35"/>
      <c r="E4" s="35" t="s">
        <v>78</v>
      </c>
      <c r="F4" s="38" t="s">
        <v>79</v>
      </c>
      <c r="G4" s="39">
        <v>57.914499999999997</v>
      </c>
      <c r="H4" s="40">
        <v>5376</v>
      </c>
      <c r="I4" s="41">
        <f t="shared" si="0"/>
        <v>92.826494228561074</v>
      </c>
      <c r="J4" s="39">
        <v>0.56707399999999997</v>
      </c>
      <c r="K4" s="42">
        <v>52.639499999999998</v>
      </c>
      <c r="L4" s="43">
        <f t="shared" si="2"/>
        <v>9.791573660714285E-3</v>
      </c>
      <c r="M4" s="35">
        <v>1</v>
      </c>
      <c r="N4" s="35"/>
      <c r="O4" s="44">
        <v>10</v>
      </c>
      <c r="P4" s="45">
        <v>2</v>
      </c>
      <c r="Q4" s="46">
        <v>0.2137</v>
      </c>
      <c r="R4" s="45">
        <v>3</v>
      </c>
      <c r="S4" s="47">
        <v>0.25</v>
      </c>
      <c r="T4" s="45">
        <v>3</v>
      </c>
      <c r="U4" s="48">
        <v>0.01</v>
      </c>
      <c r="V4" s="49">
        <v>1</v>
      </c>
      <c r="W4" s="47">
        <v>0.65</v>
      </c>
      <c r="X4" s="45">
        <v>5</v>
      </c>
      <c r="Y4" s="50">
        <v>5.0000000000000001E-3</v>
      </c>
      <c r="Z4" s="45">
        <v>1</v>
      </c>
      <c r="AA4" s="45">
        <f t="shared" ref="AA4:AA22" si="3">SUM(P4+R4+T4+V4+X4+Z4)/6</f>
        <v>2.5</v>
      </c>
      <c r="AB4" s="49"/>
      <c r="AC4" s="49"/>
      <c r="AD4" s="49"/>
      <c r="AE4" s="51" t="s">
        <v>70</v>
      </c>
      <c r="AF4" s="52">
        <v>2</v>
      </c>
      <c r="AG4" s="53" t="s">
        <v>71</v>
      </c>
      <c r="AH4" s="54">
        <v>2</v>
      </c>
      <c r="AI4" s="51" t="s">
        <v>80</v>
      </c>
      <c r="AJ4" s="54">
        <v>2</v>
      </c>
      <c r="AK4" s="51" t="s">
        <v>73</v>
      </c>
      <c r="AL4" s="52">
        <v>3</v>
      </c>
      <c r="AM4" s="51" t="s">
        <v>74</v>
      </c>
      <c r="AN4" s="52">
        <v>4</v>
      </c>
      <c r="AO4" s="55" t="s">
        <v>75</v>
      </c>
      <c r="AP4" s="56">
        <v>4</v>
      </c>
      <c r="AQ4" s="38">
        <f t="shared" si="1"/>
        <v>2.8333333333333335</v>
      </c>
      <c r="AR4" s="49"/>
      <c r="AS4" s="49"/>
      <c r="AT4" s="49"/>
      <c r="AU4" s="49"/>
      <c r="AV4" s="49"/>
      <c r="AW4" s="49"/>
    </row>
    <row r="5" spans="1:49" ht="85.15" customHeight="1">
      <c r="A5" s="35"/>
      <c r="B5" s="36" t="s">
        <v>67</v>
      </c>
      <c r="C5" s="35">
        <v>6</v>
      </c>
      <c r="D5" s="35"/>
      <c r="E5" s="35" t="s">
        <v>68</v>
      </c>
      <c r="F5" s="38" t="s">
        <v>81</v>
      </c>
      <c r="G5" s="39">
        <v>279.12700000000001</v>
      </c>
      <c r="H5" s="40">
        <v>1823</v>
      </c>
      <c r="I5" s="41">
        <f t="shared" si="0"/>
        <v>6.5310772515736559</v>
      </c>
      <c r="J5" s="39">
        <v>238.43790000000001</v>
      </c>
      <c r="K5" s="42">
        <v>1557.2570000000001</v>
      </c>
      <c r="L5" s="43">
        <f t="shared" si="2"/>
        <v>0.85422764673614926</v>
      </c>
      <c r="M5" s="35">
        <v>5</v>
      </c>
      <c r="N5" s="35"/>
      <c r="O5" s="44">
        <v>0</v>
      </c>
      <c r="P5" s="45">
        <v>1</v>
      </c>
      <c r="Q5" s="46">
        <v>0.29370000000000002</v>
      </c>
      <c r="R5" s="45">
        <v>3</v>
      </c>
      <c r="S5" s="47">
        <v>0.25</v>
      </c>
      <c r="T5" s="45">
        <v>3</v>
      </c>
      <c r="U5" s="48">
        <v>0.01</v>
      </c>
      <c r="V5" s="49">
        <v>1</v>
      </c>
      <c r="W5" s="47">
        <v>0.55000000000000004</v>
      </c>
      <c r="X5" s="45">
        <v>5</v>
      </c>
      <c r="Y5" s="50">
        <v>5.0000000000000001E-3</v>
      </c>
      <c r="Z5" s="45">
        <v>1</v>
      </c>
      <c r="AA5" s="45">
        <f t="shared" si="3"/>
        <v>2.3333333333333335</v>
      </c>
      <c r="AB5" s="49"/>
      <c r="AC5" s="49"/>
      <c r="AD5" s="49"/>
      <c r="AE5" s="51" t="s">
        <v>70</v>
      </c>
      <c r="AF5" s="52">
        <v>2</v>
      </c>
      <c r="AG5" s="53" t="s">
        <v>71</v>
      </c>
      <c r="AH5" s="54">
        <v>2</v>
      </c>
      <c r="AI5" s="51" t="s">
        <v>82</v>
      </c>
      <c r="AJ5" s="54">
        <v>3</v>
      </c>
      <c r="AK5" s="51" t="s">
        <v>73</v>
      </c>
      <c r="AL5" s="52">
        <v>3</v>
      </c>
      <c r="AM5" s="51" t="s">
        <v>74</v>
      </c>
      <c r="AN5" s="52">
        <v>4</v>
      </c>
      <c r="AO5" s="55" t="s">
        <v>75</v>
      </c>
      <c r="AP5" s="56">
        <v>4</v>
      </c>
      <c r="AQ5" s="38">
        <f t="shared" si="1"/>
        <v>3</v>
      </c>
      <c r="AR5" s="49"/>
      <c r="AS5" s="49"/>
      <c r="AT5" s="49"/>
      <c r="AU5" s="49"/>
      <c r="AV5" s="49"/>
      <c r="AW5" s="49"/>
    </row>
    <row r="6" spans="1:49" ht="85.15" customHeight="1">
      <c r="A6" s="35"/>
      <c r="B6" s="36" t="s">
        <v>67</v>
      </c>
      <c r="C6" s="35">
        <v>6</v>
      </c>
      <c r="D6" s="35"/>
      <c r="E6" s="35" t="s">
        <v>78</v>
      </c>
      <c r="F6" s="38" t="s">
        <v>83</v>
      </c>
      <c r="G6" s="39">
        <v>102.758</v>
      </c>
      <c r="H6" s="40">
        <v>4921</v>
      </c>
      <c r="I6" s="41">
        <f t="shared" si="0"/>
        <v>47.889215438214059</v>
      </c>
      <c r="J6" s="39">
        <v>21.127479999999998</v>
      </c>
      <c r="K6" s="42">
        <v>1011.778</v>
      </c>
      <c r="L6" s="43">
        <f t="shared" si="2"/>
        <v>0.20560414549888234</v>
      </c>
      <c r="M6" s="35">
        <v>3</v>
      </c>
      <c r="N6" s="35"/>
      <c r="O6" s="44">
        <v>4.3381535038932144</v>
      </c>
      <c r="P6" s="45">
        <v>1</v>
      </c>
      <c r="Q6" s="46">
        <v>0.30380000000000001</v>
      </c>
      <c r="R6" s="45">
        <v>4</v>
      </c>
      <c r="S6" s="47">
        <v>0.25</v>
      </c>
      <c r="T6" s="45">
        <v>3</v>
      </c>
      <c r="U6" s="48">
        <v>0.01</v>
      </c>
      <c r="V6" s="49">
        <v>1</v>
      </c>
      <c r="W6" s="47">
        <v>0.65</v>
      </c>
      <c r="X6" s="45">
        <v>5</v>
      </c>
      <c r="Y6" s="50">
        <v>5.0000000000000001E-3</v>
      </c>
      <c r="Z6" s="45">
        <v>1</v>
      </c>
      <c r="AA6" s="45">
        <f t="shared" si="3"/>
        <v>2.5</v>
      </c>
      <c r="AB6" s="49"/>
      <c r="AC6" s="49"/>
      <c r="AD6" s="49"/>
      <c r="AE6" s="51" t="s">
        <v>70</v>
      </c>
      <c r="AF6" s="52">
        <v>2</v>
      </c>
      <c r="AG6" s="53" t="s">
        <v>71</v>
      </c>
      <c r="AH6" s="54">
        <v>2</v>
      </c>
      <c r="AI6" s="51" t="s">
        <v>84</v>
      </c>
      <c r="AJ6" s="54">
        <v>3</v>
      </c>
      <c r="AK6" s="51" t="s">
        <v>73</v>
      </c>
      <c r="AL6" s="52">
        <v>3</v>
      </c>
      <c r="AM6" s="51" t="s">
        <v>74</v>
      </c>
      <c r="AN6" s="52">
        <v>4</v>
      </c>
      <c r="AO6" s="55" t="s">
        <v>75</v>
      </c>
      <c r="AP6" s="56">
        <v>4</v>
      </c>
      <c r="AQ6" s="38">
        <f t="shared" si="1"/>
        <v>3</v>
      </c>
      <c r="AR6" s="49"/>
      <c r="AS6" s="49"/>
      <c r="AT6" s="49"/>
      <c r="AU6" s="49"/>
      <c r="AV6" s="49"/>
      <c r="AW6" s="49"/>
    </row>
    <row r="7" spans="1:49" ht="85.15" customHeight="1">
      <c r="A7" s="35"/>
      <c r="B7" s="36" t="s">
        <v>67</v>
      </c>
      <c r="C7" s="35">
        <v>6</v>
      </c>
      <c r="D7" s="35"/>
      <c r="E7" s="35" t="s">
        <v>68</v>
      </c>
      <c r="F7" s="38" t="s">
        <v>85</v>
      </c>
      <c r="G7" s="39">
        <v>1032.48</v>
      </c>
      <c r="H7" s="40">
        <v>4925</v>
      </c>
      <c r="I7" s="41">
        <f t="shared" si="0"/>
        <v>4.7700681853401514</v>
      </c>
      <c r="J7" s="39">
        <v>193.39364</v>
      </c>
      <c r="K7" s="42">
        <v>922.50250000000005</v>
      </c>
      <c r="L7" s="43">
        <f t="shared" si="2"/>
        <v>0.18731015228426398</v>
      </c>
      <c r="M7" s="35">
        <v>3</v>
      </c>
      <c r="N7" s="35"/>
      <c r="O7" s="44">
        <v>0</v>
      </c>
      <c r="P7" s="45">
        <v>1</v>
      </c>
      <c r="Q7" s="46">
        <v>0.41849999999999998</v>
      </c>
      <c r="R7" s="45">
        <v>4</v>
      </c>
      <c r="S7" s="47">
        <v>0.25</v>
      </c>
      <c r="T7" s="45">
        <v>3</v>
      </c>
      <c r="U7" s="48">
        <v>0.01</v>
      </c>
      <c r="V7" s="49">
        <v>1</v>
      </c>
      <c r="W7" s="47">
        <v>0.55000000000000004</v>
      </c>
      <c r="X7" s="45">
        <v>5</v>
      </c>
      <c r="Y7" s="50">
        <v>5.0000000000000001E-3</v>
      </c>
      <c r="Z7" s="45">
        <v>1</v>
      </c>
      <c r="AA7" s="45">
        <f t="shared" si="3"/>
        <v>2.5</v>
      </c>
      <c r="AB7" s="49"/>
      <c r="AC7" s="49"/>
      <c r="AD7" s="49"/>
      <c r="AE7" s="51" t="s">
        <v>70</v>
      </c>
      <c r="AF7" s="52">
        <v>2</v>
      </c>
      <c r="AG7" s="53" t="s">
        <v>71</v>
      </c>
      <c r="AH7" s="54">
        <v>2</v>
      </c>
      <c r="AI7" s="51" t="s">
        <v>86</v>
      </c>
      <c r="AJ7" s="54">
        <v>3</v>
      </c>
      <c r="AK7" s="51" t="s">
        <v>73</v>
      </c>
      <c r="AL7" s="52">
        <v>3</v>
      </c>
      <c r="AM7" s="51" t="s">
        <v>74</v>
      </c>
      <c r="AN7" s="52">
        <v>4</v>
      </c>
      <c r="AO7" s="55" t="s">
        <v>75</v>
      </c>
      <c r="AP7" s="56">
        <v>4</v>
      </c>
      <c r="AQ7" s="38">
        <f t="shared" si="1"/>
        <v>3</v>
      </c>
      <c r="AR7" s="49"/>
      <c r="AS7" s="49"/>
      <c r="AT7" s="49"/>
      <c r="AU7" s="49"/>
      <c r="AV7" s="49"/>
      <c r="AW7" s="49"/>
    </row>
    <row r="8" spans="1:49" ht="85.15" customHeight="1">
      <c r="A8" s="35"/>
      <c r="B8" s="36" t="s">
        <v>67</v>
      </c>
      <c r="C8" s="35">
        <v>6</v>
      </c>
      <c r="D8" s="35"/>
      <c r="E8" s="35" t="s">
        <v>68</v>
      </c>
      <c r="F8" s="38" t="s">
        <v>87</v>
      </c>
      <c r="G8" s="39">
        <v>497.05599999999998</v>
      </c>
      <c r="H8" s="40">
        <v>4235</v>
      </c>
      <c r="I8" s="41">
        <f t="shared" si="0"/>
        <v>8.5201667417755758</v>
      </c>
      <c r="J8" s="39">
        <v>90.864599999999996</v>
      </c>
      <c r="K8" s="42">
        <v>774.18239999999992</v>
      </c>
      <c r="L8" s="43">
        <f t="shared" si="2"/>
        <v>0.18280576151121603</v>
      </c>
      <c r="M8" s="35">
        <v>3</v>
      </c>
      <c r="N8" s="35"/>
      <c r="O8" s="44">
        <v>2.1798365122615802</v>
      </c>
      <c r="P8" s="45">
        <v>1</v>
      </c>
      <c r="Q8" s="46">
        <v>0.3805</v>
      </c>
      <c r="R8" s="45">
        <v>4</v>
      </c>
      <c r="S8" s="47">
        <v>0.25</v>
      </c>
      <c r="T8" s="45">
        <v>3</v>
      </c>
      <c r="U8" s="48">
        <v>0.01</v>
      </c>
      <c r="V8" s="49">
        <v>1</v>
      </c>
      <c r="W8" s="47">
        <v>0.55000000000000004</v>
      </c>
      <c r="X8" s="45">
        <v>5</v>
      </c>
      <c r="Y8" s="50">
        <v>5.0000000000000001E-3</v>
      </c>
      <c r="Z8" s="45">
        <v>1</v>
      </c>
      <c r="AA8" s="45">
        <f t="shared" si="3"/>
        <v>2.5</v>
      </c>
      <c r="AB8" s="49"/>
      <c r="AC8" s="49"/>
      <c r="AD8" s="49"/>
      <c r="AE8" s="51" t="s">
        <v>70</v>
      </c>
      <c r="AF8" s="52">
        <v>2</v>
      </c>
      <c r="AG8" s="53" t="s">
        <v>71</v>
      </c>
      <c r="AH8" s="54">
        <v>2</v>
      </c>
      <c r="AI8" s="51" t="s">
        <v>88</v>
      </c>
      <c r="AJ8" s="54">
        <v>2</v>
      </c>
      <c r="AK8" s="51" t="s">
        <v>73</v>
      </c>
      <c r="AL8" s="52">
        <v>3</v>
      </c>
      <c r="AM8" s="51" t="s">
        <v>74</v>
      </c>
      <c r="AN8" s="52">
        <v>4</v>
      </c>
      <c r="AO8" s="55" t="s">
        <v>75</v>
      </c>
      <c r="AP8" s="56">
        <v>4</v>
      </c>
      <c r="AQ8" s="38">
        <f t="shared" si="1"/>
        <v>2.8333333333333335</v>
      </c>
      <c r="AR8" s="49"/>
      <c r="AS8" s="49"/>
      <c r="AT8" s="49"/>
      <c r="AU8" s="49"/>
      <c r="AV8" s="49"/>
      <c r="AW8" s="49"/>
    </row>
    <row r="9" spans="1:49" ht="85.15" customHeight="1">
      <c r="A9" s="35"/>
      <c r="B9" s="36" t="s">
        <v>67</v>
      </c>
      <c r="C9" s="35">
        <v>6</v>
      </c>
      <c r="D9" s="35"/>
      <c r="E9" s="35" t="s">
        <v>68</v>
      </c>
      <c r="F9" s="38" t="s">
        <v>89</v>
      </c>
      <c r="G9" s="39">
        <v>1001.17</v>
      </c>
      <c r="H9" s="40">
        <v>1438</v>
      </c>
      <c r="I9" s="41">
        <f t="shared" si="0"/>
        <v>1.436319506177772</v>
      </c>
      <c r="J9" s="39">
        <v>28.436669999999999</v>
      </c>
      <c r="K9" s="42">
        <v>40.844230000000003</v>
      </c>
      <c r="L9" s="43">
        <f t="shared" si="2"/>
        <v>2.8403497913769126E-2</v>
      </c>
      <c r="M9" s="35">
        <v>1</v>
      </c>
      <c r="N9" s="35"/>
      <c r="O9" s="44">
        <v>9.0775988286969262</v>
      </c>
      <c r="P9" s="45">
        <v>2</v>
      </c>
      <c r="Q9" s="46">
        <v>0.45450000000000002</v>
      </c>
      <c r="R9" s="45">
        <v>4</v>
      </c>
      <c r="S9" s="47">
        <v>0.25</v>
      </c>
      <c r="T9" s="45">
        <v>3</v>
      </c>
      <c r="U9" s="48">
        <v>0.01</v>
      </c>
      <c r="V9" s="49">
        <v>1</v>
      </c>
      <c r="W9" s="47">
        <v>0.55000000000000004</v>
      </c>
      <c r="X9" s="45">
        <v>5</v>
      </c>
      <c r="Y9" s="50">
        <v>5.0000000000000001E-3</v>
      </c>
      <c r="Z9" s="45">
        <v>1</v>
      </c>
      <c r="AA9" s="45">
        <f t="shared" si="3"/>
        <v>2.6666666666666665</v>
      </c>
      <c r="AB9" s="49"/>
      <c r="AC9" s="49"/>
      <c r="AD9" s="49"/>
      <c r="AE9" s="51" t="s">
        <v>70</v>
      </c>
      <c r="AF9" s="52">
        <v>2</v>
      </c>
      <c r="AG9" s="53" t="s">
        <v>71</v>
      </c>
      <c r="AH9" s="54">
        <v>2</v>
      </c>
      <c r="AI9" s="51" t="s">
        <v>90</v>
      </c>
      <c r="AJ9" s="54">
        <v>3</v>
      </c>
      <c r="AK9" s="51" t="s">
        <v>73</v>
      </c>
      <c r="AL9" s="52">
        <v>3</v>
      </c>
      <c r="AM9" s="51" t="s">
        <v>74</v>
      </c>
      <c r="AN9" s="52">
        <v>4</v>
      </c>
      <c r="AO9" s="55" t="s">
        <v>75</v>
      </c>
      <c r="AP9" s="56">
        <v>4</v>
      </c>
      <c r="AQ9" s="38">
        <f t="shared" si="1"/>
        <v>3</v>
      </c>
      <c r="AR9" s="49"/>
      <c r="AS9" s="49"/>
      <c r="AT9" s="49"/>
      <c r="AU9" s="49"/>
      <c r="AV9" s="49"/>
      <c r="AW9" s="49"/>
    </row>
    <row r="10" spans="1:49" ht="85.15" customHeight="1">
      <c r="A10" s="35"/>
      <c r="B10" s="36" t="s">
        <v>67</v>
      </c>
      <c r="C10" s="35">
        <v>6</v>
      </c>
      <c r="D10" s="35"/>
      <c r="E10" s="35" t="s">
        <v>68</v>
      </c>
      <c r="F10" s="38" t="s">
        <v>91</v>
      </c>
      <c r="G10" s="39">
        <v>437.572</v>
      </c>
      <c r="H10" s="40">
        <v>1689</v>
      </c>
      <c r="I10" s="41">
        <f t="shared" si="0"/>
        <v>3.8599361933578931</v>
      </c>
      <c r="J10" s="39">
        <v>61.195800999999996</v>
      </c>
      <c r="K10" s="42">
        <v>236.21260999999998</v>
      </c>
      <c r="L10" s="43">
        <f t="shared" si="2"/>
        <v>0.13985352871521609</v>
      </c>
      <c r="M10" s="35">
        <v>2</v>
      </c>
      <c r="N10" s="35"/>
      <c r="O10" s="44">
        <v>1.2636899747262005</v>
      </c>
      <c r="P10" s="45">
        <v>1</v>
      </c>
      <c r="Q10" s="46">
        <v>0.37559999999999999</v>
      </c>
      <c r="R10" s="45">
        <v>3</v>
      </c>
      <c r="S10" s="47">
        <v>0.25</v>
      </c>
      <c r="T10" s="45">
        <v>3</v>
      </c>
      <c r="U10" s="48">
        <v>0.01</v>
      </c>
      <c r="V10" s="49">
        <v>1</v>
      </c>
      <c r="W10" s="47">
        <v>0.55000000000000004</v>
      </c>
      <c r="X10" s="45">
        <v>5</v>
      </c>
      <c r="Y10" s="50">
        <v>5.0000000000000001E-3</v>
      </c>
      <c r="Z10" s="45">
        <v>1</v>
      </c>
      <c r="AA10" s="45">
        <f t="shared" si="3"/>
        <v>2.3333333333333335</v>
      </c>
      <c r="AB10" s="49"/>
      <c r="AC10" s="49"/>
      <c r="AD10" s="49"/>
      <c r="AE10" s="51" t="s">
        <v>70</v>
      </c>
      <c r="AF10" s="52">
        <v>2</v>
      </c>
      <c r="AG10" s="53" t="s">
        <v>71</v>
      </c>
      <c r="AH10" s="54">
        <v>2</v>
      </c>
      <c r="AI10" s="51" t="s">
        <v>92</v>
      </c>
      <c r="AJ10" s="54">
        <v>3</v>
      </c>
      <c r="AK10" s="51" t="s">
        <v>73</v>
      </c>
      <c r="AL10" s="52">
        <v>3</v>
      </c>
      <c r="AM10" s="51" t="s">
        <v>74</v>
      </c>
      <c r="AN10" s="52">
        <v>4</v>
      </c>
      <c r="AO10" s="55" t="s">
        <v>75</v>
      </c>
      <c r="AP10" s="56">
        <v>4</v>
      </c>
      <c r="AQ10" s="38">
        <f t="shared" si="1"/>
        <v>3</v>
      </c>
      <c r="AR10" s="49"/>
      <c r="AS10" s="49"/>
      <c r="AT10" s="49"/>
      <c r="AU10" s="49"/>
      <c r="AV10" s="49"/>
      <c r="AW10" s="49"/>
    </row>
    <row r="11" spans="1:49" ht="85.15" customHeight="1">
      <c r="A11" s="35"/>
      <c r="B11" s="36" t="s">
        <v>67</v>
      </c>
      <c r="C11" s="35">
        <v>6</v>
      </c>
      <c r="D11" s="35"/>
      <c r="E11" s="35" t="s">
        <v>68</v>
      </c>
      <c r="F11" s="38" t="s">
        <v>93</v>
      </c>
      <c r="G11" s="39">
        <v>371.88400000000001</v>
      </c>
      <c r="H11" s="40">
        <v>13728</v>
      </c>
      <c r="I11" s="41">
        <f t="shared" si="0"/>
        <v>36.914736853427414</v>
      </c>
      <c r="J11" s="39">
        <v>56.426670000000001</v>
      </c>
      <c r="K11" s="42">
        <v>2082.9699999999998</v>
      </c>
      <c r="L11" s="43">
        <f t="shared" si="2"/>
        <v>0.15173149766899766</v>
      </c>
      <c r="M11" s="35">
        <v>2</v>
      </c>
      <c r="N11" s="35"/>
      <c r="O11" s="44">
        <v>0.55066079295154191</v>
      </c>
      <c r="P11" s="45">
        <v>1</v>
      </c>
      <c r="Q11" s="46">
        <v>0.51219999999999999</v>
      </c>
      <c r="R11" s="45">
        <v>5</v>
      </c>
      <c r="S11" s="47">
        <v>0.25</v>
      </c>
      <c r="T11" s="45">
        <v>3</v>
      </c>
      <c r="U11" s="48">
        <v>0.01</v>
      </c>
      <c r="V11" s="49">
        <v>1</v>
      </c>
      <c r="W11" s="47">
        <v>0.45</v>
      </c>
      <c r="X11" s="45">
        <v>4</v>
      </c>
      <c r="Y11" s="50">
        <v>5.0000000000000001E-3</v>
      </c>
      <c r="Z11" s="45">
        <v>1</v>
      </c>
      <c r="AA11" s="45">
        <f t="shared" si="3"/>
        <v>2.5</v>
      </c>
      <c r="AB11" s="49"/>
      <c r="AC11" s="49"/>
      <c r="AD11" s="49"/>
      <c r="AE11" s="51" t="s">
        <v>70</v>
      </c>
      <c r="AF11" s="52">
        <v>2</v>
      </c>
      <c r="AG11" s="53" t="s">
        <v>71</v>
      </c>
      <c r="AH11" s="54">
        <v>2</v>
      </c>
      <c r="AI11" s="51" t="s">
        <v>94</v>
      </c>
      <c r="AJ11" s="54">
        <v>3</v>
      </c>
      <c r="AK11" s="51" t="s">
        <v>73</v>
      </c>
      <c r="AL11" s="52">
        <v>3</v>
      </c>
      <c r="AM11" s="51" t="s">
        <v>74</v>
      </c>
      <c r="AN11" s="52">
        <v>4</v>
      </c>
      <c r="AO11" s="55" t="s">
        <v>75</v>
      </c>
      <c r="AP11" s="56">
        <v>4</v>
      </c>
      <c r="AQ11" s="38">
        <f t="shared" si="1"/>
        <v>3</v>
      </c>
      <c r="AR11" s="49"/>
      <c r="AS11" s="49"/>
      <c r="AT11" s="49"/>
      <c r="AU11" s="49"/>
      <c r="AV11" s="49"/>
      <c r="AW11" s="49"/>
    </row>
    <row r="12" spans="1:49" ht="85.15" customHeight="1">
      <c r="A12" s="35"/>
      <c r="B12" s="36" t="s">
        <v>67</v>
      </c>
      <c r="C12" s="35">
        <v>6</v>
      </c>
      <c r="D12" s="35"/>
      <c r="E12" s="35" t="s">
        <v>95</v>
      </c>
      <c r="F12" s="38" t="s">
        <v>96</v>
      </c>
      <c r="G12" s="39">
        <v>920.33900000000006</v>
      </c>
      <c r="H12" s="40">
        <v>2580</v>
      </c>
      <c r="I12" s="41">
        <f t="shared" si="0"/>
        <v>2.803314865500647</v>
      </c>
      <c r="J12" s="39">
        <v>40.71754</v>
      </c>
      <c r="K12" s="42">
        <v>114.14409999999999</v>
      </c>
      <c r="L12" s="43">
        <f t="shared" si="2"/>
        <v>4.4241899224806203E-2</v>
      </c>
      <c r="M12" s="35">
        <v>1</v>
      </c>
      <c r="N12" s="35"/>
      <c r="O12" s="44">
        <v>2.5839793281653747</v>
      </c>
      <c r="P12" s="45">
        <v>1</v>
      </c>
      <c r="Q12" s="46">
        <v>0.437</v>
      </c>
      <c r="R12" s="45">
        <v>4</v>
      </c>
      <c r="S12" s="47">
        <v>0.25</v>
      </c>
      <c r="T12" s="45">
        <v>3</v>
      </c>
      <c r="U12" s="48">
        <v>0.01</v>
      </c>
      <c r="V12" s="49">
        <v>1</v>
      </c>
      <c r="W12" s="47">
        <v>0.45</v>
      </c>
      <c r="X12" s="45">
        <v>4</v>
      </c>
      <c r="Y12" s="50">
        <v>5.0000000000000001E-3</v>
      </c>
      <c r="Z12" s="45">
        <v>1</v>
      </c>
      <c r="AA12" s="45">
        <f t="shared" si="3"/>
        <v>2.3333333333333335</v>
      </c>
      <c r="AB12" s="49"/>
      <c r="AC12" s="49"/>
      <c r="AD12" s="49"/>
      <c r="AE12" s="51" t="s">
        <v>70</v>
      </c>
      <c r="AF12" s="52">
        <v>2</v>
      </c>
      <c r="AG12" s="53" t="s">
        <v>71</v>
      </c>
      <c r="AH12" s="54">
        <v>2</v>
      </c>
      <c r="AI12" s="51" t="s">
        <v>97</v>
      </c>
      <c r="AJ12" s="54">
        <v>3</v>
      </c>
      <c r="AK12" s="51" t="s">
        <v>73</v>
      </c>
      <c r="AL12" s="52">
        <v>3</v>
      </c>
      <c r="AM12" s="51" t="s">
        <v>74</v>
      </c>
      <c r="AN12" s="52">
        <v>4</v>
      </c>
      <c r="AO12" s="55" t="s">
        <v>75</v>
      </c>
      <c r="AP12" s="56">
        <v>4</v>
      </c>
      <c r="AQ12" s="38">
        <f t="shared" si="1"/>
        <v>3</v>
      </c>
      <c r="AR12" s="49"/>
      <c r="AS12" s="49"/>
      <c r="AT12" s="49"/>
      <c r="AU12" s="49"/>
      <c r="AV12" s="49"/>
      <c r="AW12" s="49"/>
    </row>
    <row r="13" spans="1:49" ht="85.15" customHeight="1">
      <c r="A13" s="35"/>
      <c r="B13" s="36" t="s">
        <v>67</v>
      </c>
      <c r="C13" s="35">
        <v>6</v>
      </c>
      <c r="D13" s="35"/>
      <c r="E13" s="35" t="s">
        <v>78</v>
      </c>
      <c r="F13" s="38" t="s">
        <v>98</v>
      </c>
      <c r="G13" s="39">
        <v>44.550600000000003</v>
      </c>
      <c r="H13" s="40">
        <v>4798</v>
      </c>
      <c r="I13" s="41">
        <f t="shared" si="0"/>
        <v>107.69776389094646</v>
      </c>
      <c r="J13" s="39">
        <v>5.4925600000000001</v>
      </c>
      <c r="K13" s="42">
        <v>591.53800000000001</v>
      </c>
      <c r="L13" s="43">
        <f t="shared" si="2"/>
        <v>0.12328845352230096</v>
      </c>
      <c r="M13" s="35">
        <v>2</v>
      </c>
      <c r="N13" s="35"/>
      <c r="O13" s="44">
        <v>1.3157894736842104</v>
      </c>
      <c r="P13" s="45">
        <v>1</v>
      </c>
      <c r="Q13" s="46">
        <v>0.30420000000000003</v>
      </c>
      <c r="R13" s="45">
        <v>4</v>
      </c>
      <c r="S13" s="47">
        <v>0.25</v>
      </c>
      <c r="T13" s="45">
        <v>3</v>
      </c>
      <c r="U13" s="48">
        <v>0.01</v>
      </c>
      <c r="V13" s="49">
        <v>1</v>
      </c>
      <c r="W13" s="47">
        <v>0.65</v>
      </c>
      <c r="X13" s="45">
        <v>5</v>
      </c>
      <c r="Y13" s="50">
        <v>5.0000000000000001E-3</v>
      </c>
      <c r="Z13" s="45">
        <v>1</v>
      </c>
      <c r="AA13" s="45">
        <f t="shared" si="3"/>
        <v>2.5</v>
      </c>
      <c r="AB13" s="49"/>
      <c r="AC13" s="49"/>
      <c r="AD13" s="49"/>
      <c r="AE13" s="51" t="s">
        <v>70</v>
      </c>
      <c r="AF13" s="52">
        <v>2</v>
      </c>
      <c r="AG13" s="53" t="s">
        <v>71</v>
      </c>
      <c r="AH13" s="54">
        <v>2</v>
      </c>
      <c r="AI13" s="51" t="s">
        <v>99</v>
      </c>
      <c r="AJ13" s="54">
        <v>3</v>
      </c>
      <c r="AK13" s="51" t="s">
        <v>73</v>
      </c>
      <c r="AL13" s="52">
        <v>3</v>
      </c>
      <c r="AM13" s="51" t="s">
        <v>74</v>
      </c>
      <c r="AN13" s="52">
        <v>4</v>
      </c>
      <c r="AO13" s="55" t="s">
        <v>75</v>
      </c>
      <c r="AP13" s="56">
        <v>4</v>
      </c>
      <c r="AQ13" s="38">
        <f t="shared" si="1"/>
        <v>3</v>
      </c>
      <c r="AR13" s="49"/>
      <c r="AS13" s="49"/>
      <c r="AT13" s="49"/>
      <c r="AU13" s="49"/>
      <c r="AV13" s="49"/>
      <c r="AW13" s="49"/>
    </row>
    <row r="14" spans="1:49" ht="85.15" customHeight="1">
      <c r="A14" s="35"/>
      <c r="B14" s="36" t="s">
        <v>67</v>
      </c>
      <c r="C14" s="35">
        <v>6</v>
      </c>
      <c r="D14" s="35"/>
      <c r="E14" s="35" t="s">
        <v>68</v>
      </c>
      <c r="F14" s="38" t="s">
        <v>100</v>
      </c>
      <c r="G14" s="39">
        <v>758.43499999999995</v>
      </c>
      <c r="H14" s="40">
        <v>21703</v>
      </c>
      <c r="I14" s="41">
        <f t="shared" si="0"/>
        <v>28.615504295028579</v>
      </c>
      <c r="J14" s="39">
        <v>95.609899999999996</v>
      </c>
      <c r="K14" s="42">
        <v>2735.9189999999999</v>
      </c>
      <c r="L14" s="43">
        <f t="shared" si="2"/>
        <v>0.12606178869280743</v>
      </c>
      <c r="M14" s="35">
        <v>2</v>
      </c>
      <c r="N14" s="35"/>
      <c r="O14" s="44">
        <v>0.60240963855421692</v>
      </c>
      <c r="P14" s="57">
        <v>1</v>
      </c>
      <c r="Q14" s="46">
        <v>0.37319999999999998</v>
      </c>
      <c r="R14" s="57">
        <v>4</v>
      </c>
      <c r="S14" s="47">
        <v>0.25</v>
      </c>
      <c r="T14" s="45">
        <v>3</v>
      </c>
      <c r="U14" s="48">
        <v>0.01</v>
      </c>
      <c r="V14" s="49">
        <v>1</v>
      </c>
      <c r="W14" s="47">
        <v>0.55000000000000004</v>
      </c>
      <c r="X14" s="57">
        <v>5</v>
      </c>
      <c r="Y14" s="50">
        <v>5.0000000000000001E-3</v>
      </c>
      <c r="Z14" s="45">
        <v>1</v>
      </c>
      <c r="AA14" s="45">
        <f t="shared" si="3"/>
        <v>2.5</v>
      </c>
      <c r="AB14" s="49"/>
      <c r="AC14" s="49"/>
      <c r="AD14" s="49"/>
      <c r="AE14" s="51" t="s">
        <v>70</v>
      </c>
      <c r="AF14" s="52">
        <v>2</v>
      </c>
      <c r="AG14" s="53" t="s">
        <v>71</v>
      </c>
      <c r="AH14" s="54">
        <v>2</v>
      </c>
      <c r="AI14" s="51" t="s">
        <v>101</v>
      </c>
      <c r="AJ14" s="54">
        <v>3</v>
      </c>
      <c r="AK14" s="51" t="s">
        <v>73</v>
      </c>
      <c r="AL14" s="52">
        <v>3</v>
      </c>
      <c r="AM14" s="51" t="s">
        <v>74</v>
      </c>
      <c r="AN14" s="52">
        <v>4</v>
      </c>
      <c r="AO14" s="55" t="s">
        <v>75</v>
      </c>
      <c r="AP14" s="56">
        <v>4</v>
      </c>
      <c r="AQ14" s="38">
        <f t="shared" si="1"/>
        <v>3</v>
      </c>
      <c r="AR14" s="49"/>
      <c r="AS14" s="49"/>
      <c r="AT14" s="49"/>
      <c r="AU14" s="49"/>
      <c r="AV14" s="49"/>
      <c r="AW14" s="49"/>
    </row>
    <row r="15" spans="1:49" ht="85.15" customHeight="1">
      <c r="A15" s="35"/>
      <c r="B15" s="36" t="s">
        <v>67</v>
      </c>
      <c r="C15" s="35">
        <v>6</v>
      </c>
      <c r="D15" s="35"/>
      <c r="E15" s="35" t="s">
        <v>102</v>
      </c>
      <c r="F15" s="38" t="s">
        <v>103</v>
      </c>
      <c r="G15" s="39">
        <v>487.214</v>
      </c>
      <c r="H15" s="40">
        <v>4462</v>
      </c>
      <c r="I15" s="41">
        <f t="shared" si="0"/>
        <v>9.1581933195679923</v>
      </c>
      <c r="J15" s="39">
        <v>466.39452999999992</v>
      </c>
      <c r="K15" s="42">
        <v>4271.3307999999997</v>
      </c>
      <c r="L15" s="43">
        <f t="shared" si="2"/>
        <v>0.9572682205289107</v>
      </c>
      <c r="M15" s="35">
        <v>5</v>
      </c>
      <c r="N15" s="35"/>
      <c r="O15" s="44">
        <v>3.2921810699588478</v>
      </c>
      <c r="P15" s="57">
        <v>1</v>
      </c>
      <c r="Q15" s="46">
        <v>0.46089999999999998</v>
      </c>
      <c r="R15" s="57">
        <v>4</v>
      </c>
      <c r="S15" s="47">
        <v>0.25</v>
      </c>
      <c r="T15" s="45">
        <v>3</v>
      </c>
      <c r="U15" s="48">
        <v>0.01</v>
      </c>
      <c r="V15" s="49">
        <v>1</v>
      </c>
      <c r="W15" s="47">
        <v>0.55000000000000004</v>
      </c>
      <c r="X15" s="57">
        <v>5</v>
      </c>
      <c r="Y15" s="50">
        <v>5.0000000000000001E-3</v>
      </c>
      <c r="Z15" s="45">
        <v>1</v>
      </c>
      <c r="AA15" s="45">
        <f t="shared" si="3"/>
        <v>2.5</v>
      </c>
      <c r="AB15" s="49"/>
      <c r="AC15" s="49"/>
      <c r="AD15" s="49"/>
      <c r="AE15" s="51" t="s">
        <v>70</v>
      </c>
      <c r="AF15" s="52">
        <v>2</v>
      </c>
      <c r="AG15" s="53" t="s">
        <v>71</v>
      </c>
      <c r="AH15" s="54">
        <v>2</v>
      </c>
      <c r="AI15" s="51" t="s">
        <v>97</v>
      </c>
      <c r="AJ15" s="54">
        <v>3</v>
      </c>
      <c r="AK15" s="51" t="s">
        <v>73</v>
      </c>
      <c r="AL15" s="52">
        <v>3</v>
      </c>
      <c r="AM15" s="51" t="s">
        <v>74</v>
      </c>
      <c r="AN15" s="52">
        <v>4</v>
      </c>
      <c r="AO15" s="55" t="s">
        <v>75</v>
      </c>
      <c r="AP15" s="56">
        <v>4</v>
      </c>
      <c r="AQ15" s="38">
        <f t="shared" si="1"/>
        <v>3</v>
      </c>
      <c r="AR15" s="49"/>
      <c r="AS15" s="49"/>
      <c r="AT15" s="49"/>
      <c r="AU15" s="49"/>
      <c r="AV15" s="49"/>
      <c r="AW15" s="49"/>
    </row>
    <row r="16" spans="1:49" ht="85.15" customHeight="1">
      <c r="A16" s="35"/>
      <c r="B16" s="36" t="s">
        <v>67</v>
      </c>
      <c r="C16" s="35">
        <v>6</v>
      </c>
      <c r="D16" s="35"/>
      <c r="E16" s="35" t="s">
        <v>78</v>
      </c>
      <c r="F16" s="38" t="s">
        <v>104</v>
      </c>
      <c r="G16" s="39">
        <v>124.06699999999999</v>
      </c>
      <c r="H16" s="40">
        <v>5218</v>
      </c>
      <c r="I16" s="41">
        <f t="shared" si="0"/>
        <v>42.057920317247941</v>
      </c>
      <c r="J16" s="39">
        <v>11.517799999999999</v>
      </c>
      <c r="K16" s="42">
        <v>484.41460000000001</v>
      </c>
      <c r="L16" s="43">
        <f t="shared" si="2"/>
        <v>9.2835300881563818E-2</v>
      </c>
      <c r="M16" s="35">
        <v>2</v>
      </c>
      <c r="N16" s="35"/>
      <c r="O16" s="44">
        <v>0.79207920792079212</v>
      </c>
      <c r="P16" s="57">
        <v>1</v>
      </c>
      <c r="Q16" s="46">
        <v>7.1900000000000006E-2</v>
      </c>
      <c r="R16" s="57">
        <v>2</v>
      </c>
      <c r="S16" s="47">
        <v>0.25</v>
      </c>
      <c r="T16" s="45">
        <v>3</v>
      </c>
      <c r="U16" s="48">
        <v>0.01</v>
      </c>
      <c r="V16" s="49">
        <v>1</v>
      </c>
      <c r="W16" s="47">
        <v>0.65</v>
      </c>
      <c r="X16" s="57">
        <v>5</v>
      </c>
      <c r="Y16" s="50">
        <v>5.0000000000000001E-3</v>
      </c>
      <c r="Z16" s="45">
        <v>1</v>
      </c>
      <c r="AA16" s="45">
        <f t="shared" si="3"/>
        <v>2.1666666666666665</v>
      </c>
      <c r="AB16" s="49"/>
      <c r="AC16" s="49"/>
      <c r="AD16" s="49"/>
      <c r="AE16" s="51" t="s">
        <v>70</v>
      </c>
      <c r="AF16" s="52">
        <v>2</v>
      </c>
      <c r="AG16" s="53" t="s">
        <v>71</v>
      </c>
      <c r="AH16" s="54">
        <v>2</v>
      </c>
      <c r="AI16" s="51" t="s">
        <v>105</v>
      </c>
      <c r="AJ16" s="54">
        <v>3</v>
      </c>
      <c r="AK16" s="51" t="s">
        <v>73</v>
      </c>
      <c r="AL16" s="52">
        <v>3</v>
      </c>
      <c r="AM16" s="51" t="s">
        <v>74</v>
      </c>
      <c r="AN16" s="52">
        <v>4</v>
      </c>
      <c r="AO16" s="55" t="s">
        <v>75</v>
      </c>
      <c r="AP16" s="56">
        <v>4</v>
      </c>
      <c r="AQ16" s="38">
        <f t="shared" si="1"/>
        <v>3</v>
      </c>
      <c r="AR16" s="49"/>
      <c r="AS16" s="49"/>
      <c r="AT16" s="49"/>
      <c r="AU16" s="49"/>
      <c r="AV16" s="49"/>
      <c r="AW16" s="49"/>
    </row>
    <row r="17" spans="1:49" ht="85.15" customHeight="1">
      <c r="A17" s="35"/>
      <c r="B17" s="36" t="s">
        <v>67</v>
      </c>
      <c r="C17" s="35">
        <v>6</v>
      </c>
      <c r="D17" s="35"/>
      <c r="E17" s="35" t="s">
        <v>102</v>
      </c>
      <c r="F17" s="38" t="s">
        <v>106</v>
      </c>
      <c r="G17" s="39">
        <v>888.98199999999997</v>
      </c>
      <c r="H17" s="40">
        <v>1786</v>
      </c>
      <c r="I17" s="41">
        <f t="shared" si="0"/>
        <v>2.0090395531068119</v>
      </c>
      <c r="J17" s="39">
        <v>861.24667999999997</v>
      </c>
      <c r="K17" s="42">
        <v>1730.2754299999999</v>
      </c>
      <c r="L17" s="43">
        <f t="shared" si="2"/>
        <v>0.96879923292273229</v>
      </c>
      <c r="M17" s="35">
        <v>5</v>
      </c>
      <c r="N17" s="35"/>
      <c r="O17" s="44">
        <v>0.12096077414895455</v>
      </c>
      <c r="P17" s="57">
        <v>1</v>
      </c>
      <c r="Q17" s="46">
        <v>0.49120000000000003</v>
      </c>
      <c r="R17" s="57">
        <v>4</v>
      </c>
      <c r="S17" s="47">
        <v>0.25</v>
      </c>
      <c r="T17" s="45">
        <v>3</v>
      </c>
      <c r="U17" s="48">
        <v>0.01</v>
      </c>
      <c r="V17" s="49">
        <v>1</v>
      </c>
      <c r="W17" s="47">
        <v>0.55000000000000004</v>
      </c>
      <c r="X17" s="57">
        <v>5</v>
      </c>
      <c r="Y17" s="50">
        <v>5.0000000000000001E-3</v>
      </c>
      <c r="Z17" s="45">
        <v>1</v>
      </c>
      <c r="AA17" s="45">
        <f t="shared" si="3"/>
        <v>2.5</v>
      </c>
      <c r="AB17" s="49"/>
      <c r="AC17" s="49"/>
      <c r="AD17" s="49"/>
      <c r="AE17" s="51" t="s">
        <v>70</v>
      </c>
      <c r="AF17" s="52">
        <v>2</v>
      </c>
      <c r="AG17" s="53" t="s">
        <v>71</v>
      </c>
      <c r="AH17" s="54">
        <v>2</v>
      </c>
      <c r="AI17" s="51" t="s">
        <v>107</v>
      </c>
      <c r="AJ17" s="54">
        <v>3</v>
      </c>
      <c r="AK17" s="51" t="s">
        <v>73</v>
      </c>
      <c r="AL17" s="52">
        <v>3</v>
      </c>
      <c r="AM17" s="51" t="s">
        <v>74</v>
      </c>
      <c r="AN17" s="52">
        <v>4</v>
      </c>
      <c r="AO17" s="55" t="s">
        <v>75</v>
      </c>
      <c r="AP17" s="56">
        <v>4</v>
      </c>
      <c r="AQ17" s="38">
        <f t="shared" si="1"/>
        <v>3</v>
      </c>
      <c r="AR17" s="49"/>
      <c r="AS17" s="49"/>
      <c r="AT17" s="49"/>
      <c r="AU17" s="49"/>
      <c r="AV17" s="49"/>
      <c r="AW17" s="49"/>
    </row>
    <row r="18" spans="1:49" ht="85.15" customHeight="1">
      <c r="A18" s="35"/>
      <c r="B18" s="36" t="s">
        <v>67</v>
      </c>
      <c r="C18" s="35">
        <v>6</v>
      </c>
      <c r="D18" s="35"/>
      <c r="E18" s="35" t="s">
        <v>68</v>
      </c>
      <c r="F18" s="38" t="s">
        <v>108</v>
      </c>
      <c r="G18" s="39">
        <v>380.53300000000002</v>
      </c>
      <c r="H18" s="40">
        <v>2778</v>
      </c>
      <c r="I18" s="41">
        <f t="shared" si="0"/>
        <v>7.3002867031243017</v>
      </c>
      <c r="J18" s="39">
        <v>306.61919999999998</v>
      </c>
      <c r="K18" s="42">
        <v>2238.4070000000002</v>
      </c>
      <c r="L18" s="43">
        <f t="shared" si="2"/>
        <v>0.8057620590352772</v>
      </c>
      <c r="M18" s="35">
        <v>5</v>
      </c>
      <c r="N18" s="35"/>
      <c r="O18" s="44">
        <v>1.7573221757322177</v>
      </c>
      <c r="P18" s="57">
        <v>1</v>
      </c>
      <c r="Q18" s="46">
        <v>0.34549999999999997</v>
      </c>
      <c r="R18" s="57">
        <v>4</v>
      </c>
      <c r="S18" s="47">
        <v>0.25</v>
      </c>
      <c r="T18" s="45">
        <v>3</v>
      </c>
      <c r="U18" s="48">
        <v>0.01</v>
      </c>
      <c r="V18" s="49">
        <v>1</v>
      </c>
      <c r="W18" s="47">
        <v>0.65</v>
      </c>
      <c r="X18" s="57">
        <v>5</v>
      </c>
      <c r="Y18" s="50">
        <v>5.0000000000000001E-3</v>
      </c>
      <c r="Z18" s="45">
        <v>1</v>
      </c>
      <c r="AA18" s="45">
        <f t="shared" si="3"/>
        <v>2.5</v>
      </c>
      <c r="AB18" s="49"/>
      <c r="AC18" s="49"/>
      <c r="AD18" s="49"/>
      <c r="AE18" s="51" t="s">
        <v>70</v>
      </c>
      <c r="AF18" s="52">
        <v>2</v>
      </c>
      <c r="AG18" s="53" t="s">
        <v>71</v>
      </c>
      <c r="AH18" s="54">
        <v>2</v>
      </c>
      <c r="AI18" s="51" t="s">
        <v>97</v>
      </c>
      <c r="AJ18" s="54">
        <v>2</v>
      </c>
      <c r="AK18" s="51" t="s">
        <v>73</v>
      </c>
      <c r="AL18" s="52">
        <v>3</v>
      </c>
      <c r="AM18" s="51" t="s">
        <v>74</v>
      </c>
      <c r="AN18" s="52">
        <v>4</v>
      </c>
      <c r="AO18" s="55" t="s">
        <v>75</v>
      </c>
      <c r="AP18" s="56">
        <v>4</v>
      </c>
      <c r="AQ18" s="38">
        <f t="shared" si="1"/>
        <v>2.8333333333333335</v>
      </c>
      <c r="AR18" s="49"/>
      <c r="AS18" s="49"/>
      <c r="AT18" s="49"/>
      <c r="AU18" s="49"/>
      <c r="AV18" s="49"/>
      <c r="AW18" s="49"/>
    </row>
    <row r="19" spans="1:49" ht="85.15" customHeight="1">
      <c r="A19" s="35"/>
      <c r="B19" s="36" t="s">
        <v>67</v>
      </c>
      <c r="C19" s="35">
        <v>6</v>
      </c>
      <c r="D19" s="35"/>
      <c r="E19" s="35" t="s">
        <v>78</v>
      </c>
      <c r="F19" s="38" t="s">
        <v>109</v>
      </c>
      <c r="G19" s="39">
        <v>53.371699999999997</v>
      </c>
      <c r="H19" s="40">
        <v>9774</v>
      </c>
      <c r="I19" s="41">
        <f t="shared" si="0"/>
        <v>183.1307603093025</v>
      </c>
      <c r="J19" s="39">
        <v>5.1670590000000001</v>
      </c>
      <c r="K19" s="42">
        <v>946.24900000000002</v>
      </c>
      <c r="L19" s="43">
        <f t="shared" si="2"/>
        <v>9.6812870881931662E-2</v>
      </c>
      <c r="M19" s="35">
        <v>2</v>
      </c>
      <c r="N19" s="35"/>
      <c r="O19" s="44">
        <v>0.11600928074245939</v>
      </c>
      <c r="P19" s="57">
        <v>1</v>
      </c>
      <c r="Q19" s="46">
        <v>0.2296</v>
      </c>
      <c r="R19" s="57">
        <v>3</v>
      </c>
      <c r="S19" s="47">
        <v>0.25</v>
      </c>
      <c r="T19" s="45">
        <v>3</v>
      </c>
      <c r="U19" s="48">
        <v>0.01</v>
      </c>
      <c r="V19" s="49">
        <v>1</v>
      </c>
      <c r="W19" s="47">
        <v>0.65</v>
      </c>
      <c r="X19" s="57">
        <v>5</v>
      </c>
      <c r="Y19" s="50">
        <v>5.0000000000000001E-3</v>
      </c>
      <c r="Z19" s="45">
        <v>1</v>
      </c>
      <c r="AA19" s="45">
        <f t="shared" si="3"/>
        <v>2.3333333333333335</v>
      </c>
      <c r="AB19" s="49"/>
      <c r="AC19" s="49"/>
      <c r="AD19" s="49"/>
      <c r="AE19" s="51" t="s">
        <v>70</v>
      </c>
      <c r="AF19" s="52">
        <v>2</v>
      </c>
      <c r="AG19" s="53" t="s">
        <v>71</v>
      </c>
      <c r="AH19" s="54">
        <v>2</v>
      </c>
      <c r="AI19" s="51" t="s">
        <v>110</v>
      </c>
      <c r="AJ19" s="54">
        <v>3</v>
      </c>
      <c r="AK19" s="51" t="s">
        <v>73</v>
      </c>
      <c r="AL19" s="52">
        <v>3</v>
      </c>
      <c r="AM19" s="51" t="s">
        <v>74</v>
      </c>
      <c r="AN19" s="52">
        <v>4</v>
      </c>
      <c r="AO19" s="55" t="s">
        <v>75</v>
      </c>
      <c r="AP19" s="56">
        <v>4</v>
      </c>
      <c r="AQ19" s="38">
        <f t="shared" si="1"/>
        <v>3</v>
      </c>
      <c r="AR19" s="49"/>
      <c r="AS19" s="49"/>
      <c r="AT19" s="49"/>
      <c r="AU19" s="49"/>
      <c r="AV19" s="49"/>
      <c r="AW19" s="49"/>
    </row>
    <row r="20" spans="1:49" ht="85.15" customHeight="1">
      <c r="A20" s="35"/>
      <c r="B20" s="36" t="s">
        <v>67</v>
      </c>
      <c r="C20" s="35">
        <v>6</v>
      </c>
      <c r="D20" s="35"/>
      <c r="E20" s="35" t="s">
        <v>78</v>
      </c>
      <c r="F20" s="38" t="s">
        <v>111</v>
      </c>
      <c r="G20" s="39">
        <v>34.623800000000003</v>
      </c>
      <c r="H20" s="40">
        <v>4859</v>
      </c>
      <c r="I20" s="41">
        <f t="shared" si="0"/>
        <v>140.33699362866005</v>
      </c>
      <c r="J20" s="39">
        <v>3.6574200000000001</v>
      </c>
      <c r="K20" s="42">
        <v>513.27200000000005</v>
      </c>
      <c r="L20" s="43">
        <f t="shared" si="2"/>
        <v>0.10563325787199013</v>
      </c>
      <c r="M20" s="35">
        <v>2</v>
      </c>
      <c r="N20" s="35"/>
      <c r="O20" s="44">
        <v>2.0134228187919461</v>
      </c>
      <c r="P20" s="57">
        <v>1</v>
      </c>
      <c r="Q20" s="46">
        <v>0.2888</v>
      </c>
      <c r="R20" s="57">
        <v>3</v>
      </c>
      <c r="S20" s="47">
        <v>0.25</v>
      </c>
      <c r="T20" s="45">
        <v>3</v>
      </c>
      <c r="U20" s="48">
        <v>0.01</v>
      </c>
      <c r="V20" s="49">
        <v>1</v>
      </c>
      <c r="W20" s="47">
        <v>0.65</v>
      </c>
      <c r="X20" s="57">
        <v>5</v>
      </c>
      <c r="Y20" s="50">
        <v>5.0000000000000001E-3</v>
      </c>
      <c r="Z20" s="45">
        <v>1</v>
      </c>
      <c r="AA20" s="45">
        <f t="shared" si="3"/>
        <v>2.3333333333333335</v>
      </c>
      <c r="AB20" s="49"/>
      <c r="AC20" s="49"/>
      <c r="AD20" s="49"/>
      <c r="AE20" s="51" t="s">
        <v>70</v>
      </c>
      <c r="AF20" s="52">
        <v>2</v>
      </c>
      <c r="AG20" s="53" t="s">
        <v>71</v>
      </c>
      <c r="AH20" s="54">
        <v>2</v>
      </c>
      <c r="AI20" s="51" t="s">
        <v>112</v>
      </c>
      <c r="AJ20" s="54">
        <v>3</v>
      </c>
      <c r="AK20" s="51" t="s">
        <v>73</v>
      </c>
      <c r="AL20" s="52">
        <v>3</v>
      </c>
      <c r="AM20" s="51" t="s">
        <v>74</v>
      </c>
      <c r="AN20" s="52">
        <v>4</v>
      </c>
      <c r="AO20" s="55" t="s">
        <v>75</v>
      </c>
      <c r="AP20" s="56">
        <v>4</v>
      </c>
      <c r="AQ20" s="38">
        <f t="shared" si="1"/>
        <v>3</v>
      </c>
      <c r="AR20" s="49"/>
      <c r="AS20" s="49"/>
      <c r="AT20" s="49"/>
      <c r="AU20" s="49"/>
      <c r="AV20" s="49"/>
      <c r="AW20" s="49"/>
    </row>
    <row r="21" spans="1:49" ht="85.15" customHeight="1">
      <c r="A21" s="35"/>
      <c r="B21" s="36" t="s">
        <v>67</v>
      </c>
      <c r="C21" s="35">
        <v>6</v>
      </c>
      <c r="D21" s="35"/>
      <c r="E21" s="35" t="s">
        <v>102</v>
      </c>
      <c r="F21" s="38" t="s">
        <v>113</v>
      </c>
      <c r="G21" s="39">
        <v>254.61</v>
      </c>
      <c r="H21" s="40">
        <v>5933</v>
      </c>
      <c r="I21" s="41">
        <f t="shared" si="0"/>
        <v>23.302305486822984</v>
      </c>
      <c r="J21" s="39">
        <v>247.23679000000001</v>
      </c>
      <c r="K21" s="42">
        <v>5761.1890000000003</v>
      </c>
      <c r="L21" s="43">
        <f t="shared" si="2"/>
        <v>0.97104146300353955</v>
      </c>
      <c r="M21" s="35">
        <v>5</v>
      </c>
      <c r="N21" s="35"/>
      <c r="O21" s="44">
        <v>4.8543689320388346</v>
      </c>
      <c r="P21" s="57">
        <v>1</v>
      </c>
      <c r="Q21" s="46">
        <v>0.24940000000000001</v>
      </c>
      <c r="R21" s="57">
        <v>3</v>
      </c>
      <c r="S21" s="47">
        <v>0.25</v>
      </c>
      <c r="T21" s="45">
        <v>3</v>
      </c>
      <c r="U21" s="48">
        <v>0.01</v>
      </c>
      <c r="V21" s="49">
        <v>1</v>
      </c>
      <c r="W21" s="47">
        <v>0.45</v>
      </c>
      <c r="X21" s="57">
        <v>4</v>
      </c>
      <c r="Y21" s="50">
        <v>5.0000000000000001E-3</v>
      </c>
      <c r="Z21" s="45">
        <v>1</v>
      </c>
      <c r="AA21" s="45">
        <f t="shared" si="3"/>
        <v>2.1666666666666665</v>
      </c>
      <c r="AB21" s="49"/>
      <c r="AC21" s="49"/>
      <c r="AD21" s="49"/>
      <c r="AE21" s="51" t="s">
        <v>70</v>
      </c>
      <c r="AF21" s="52">
        <v>2</v>
      </c>
      <c r="AG21" s="53" t="s">
        <v>71</v>
      </c>
      <c r="AH21" s="54">
        <v>2</v>
      </c>
      <c r="AI21" s="51" t="s">
        <v>97</v>
      </c>
      <c r="AJ21" s="54">
        <v>3</v>
      </c>
      <c r="AK21" s="51" t="s">
        <v>73</v>
      </c>
      <c r="AL21" s="52">
        <v>3</v>
      </c>
      <c r="AM21" s="51" t="s">
        <v>74</v>
      </c>
      <c r="AN21" s="52">
        <v>4</v>
      </c>
      <c r="AO21" s="55" t="s">
        <v>75</v>
      </c>
      <c r="AP21" s="56">
        <v>4</v>
      </c>
      <c r="AQ21" s="38">
        <f t="shared" si="1"/>
        <v>3</v>
      </c>
      <c r="AR21" s="49"/>
      <c r="AS21" s="49"/>
      <c r="AT21" s="49"/>
      <c r="AU21" s="49"/>
      <c r="AV21" s="49"/>
      <c r="AW21" s="49"/>
    </row>
    <row r="22" spans="1:49" ht="85.15" customHeight="1">
      <c r="A22" s="35"/>
      <c r="B22" s="36" t="s">
        <v>67</v>
      </c>
      <c r="C22" s="35">
        <v>6</v>
      </c>
      <c r="D22" s="35"/>
      <c r="E22" s="35" t="s">
        <v>68</v>
      </c>
      <c r="F22" s="38" t="s">
        <v>114</v>
      </c>
      <c r="G22" s="39">
        <v>1073.51</v>
      </c>
      <c r="H22" s="40">
        <v>3060</v>
      </c>
      <c r="I22" s="41">
        <f t="shared" si="0"/>
        <v>2.8504625015137259</v>
      </c>
      <c r="J22" s="39">
        <v>729.19689999999991</v>
      </c>
      <c r="K22" s="42">
        <v>2078.5448999999999</v>
      </c>
      <c r="L22" s="43">
        <f>K22/H22</f>
        <v>0.6792630392156862</v>
      </c>
      <c r="M22" s="35">
        <v>5</v>
      </c>
      <c r="N22" s="35"/>
      <c r="O22" s="44">
        <v>0.64308681672025725</v>
      </c>
      <c r="P22" s="57">
        <v>1</v>
      </c>
      <c r="Q22" s="46">
        <v>0.26519999999999999</v>
      </c>
      <c r="R22" s="57">
        <v>3</v>
      </c>
      <c r="S22" s="47">
        <v>0.25</v>
      </c>
      <c r="T22" s="45">
        <v>3</v>
      </c>
      <c r="U22" s="48">
        <v>0.01</v>
      </c>
      <c r="V22" s="49">
        <v>1</v>
      </c>
      <c r="W22" s="47">
        <v>0.45</v>
      </c>
      <c r="X22" s="57">
        <v>4</v>
      </c>
      <c r="Y22" s="50">
        <v>5.0000000000000001E-3</v>
      </c>
      <c r="Z22" s="45">
        <v>1</v>
      </c>
      <c r="AA22" s="45">
        <f t="shared" si="3"/>
        <v>2.1666666666666665</v>
      </c>
      <c r="AB22" s="49"/>
      <c r="AC22" s="49"/>
      <c r="AD22" s="49"/>
      <c r="AE22" s="51" t="s">
        <v>70</v>
      </c>
      <c r="AF22" s="52">
        <v>2</v>
      </c>
      <c r="AG22" s="53" t="s">
        <v>71</v>
      </c>
      <c r="AH22" s="54">
        <v>2</v>
      </c>
      <c r="AI22" s="51" t="s">
        <v>97</v>
      </c>
      <c r="AJ22" s="54">
        <v>3</v>
      </c>
      <c r="AK22" s="51" t="s">
        <v>73</v>
      </c>
      <c r="AL22" s="52">
        <v>3</v>
      </c>
      <c r="AM22" s="51" t="s">
        <v>74</v>
      </c>
      <c r="AN22" s="52">
        <v>4</v>
      </c>
      <c r="AO22" s="55" t="s">
        <v>75</v>
      </c>
      <c r="AP22" s="56">
        <v>4</v>
      </c>
      <c r="AQ22" s="38">
        <f t="shared" si="1"/>
        <v>3</v>
      </c>
      <c r="AR22" s="49"/>
      <c r="AS22" s="49"/>
      <c r="AT22" s="49"/>
      <c r="AU22" s="49"/>
      <c r="AV22" s="49"/>
      <c r="AW22" s="49"/>
    </row>
    <row r="23" spans="1:49">
      <c r="M23" s="58"/>
      <c r="N23" s="58"/>
      <c r="O23" s="58"/>
      <c r="P23" s="58"/>
      <c r="Q23" s="58"/>
      <c r="R23" s="58"/>
      <c r="S23" s="58"/>
      <c r="T23" s="58"/>
      <c r="U23" s="58"/>
      <c r="V23" s="58"/>
      <c r="W23" s="58"/>
      <c r="X23" s="58"/>
      <c r="Y23" s="58"/>
      <c r="Z23" s="58"/>
      <c r="AA23" s="49"/>
      <c r="AB23" s="49"/>
      <c r="AC23" s="49"/>
      <c r="AD23" s="49"/>
      <c r="AE23" s="49"/>
      <c r="AF23" s="49"/>
      <c r="AG23" s="49"/>
      <c r="AH23" s="49"/>
      <c r="AI23" s="49"/>
      <c r="AJ23" s="49"/>
      <c r="AK23" s="49"/>
      <c r="AL23" s="49"/>
      <c r="AM23" s="49"/>
      <c r="AN23" s="49"/>
      <c r="AO23" s="49"/>
      <c r="AP23" s="49"/>
      <c r="AQ23" s="49"/>
      <c r="AR23" s="49"/>
      <c r="AS23" s="49"/>
      <c r="AT23" s="49"/>
      <c r="AU23" s="49"/>
      <c r="AV23" s="49"/>
      <c r="AW23" s="49"/>
    </row>
    <row r="24" spans="1:49">
      <c r="M24" s="58"/>
      <c r="N24" s="58"/>
      <c r="O24" s="58"/>
      <c r="P24" s="58"/>
      <c r="Q24" s="58"/>
      <c r="R24" s="58"/>
      <c r="S24" s="58"/>
      <c r="T24" s="58"/>
      <c r="U24" s="58"/>
      <c r="V24" s="58"/>
      <c r="W24" s="58"/>
      <c r="X24" s="58"/>
      <c r="Y24" s="58"/>
      <c r="Z24" s="58"/>
      <c r="AA24" s="58"/>
      <c r="AB24" s="58"/>
      <c r="AC24" s="58"/>
      <c r="AD24" s="58"/>
      <c r="AE24" s="58"/>
      <c r="AF24" s="58"/>
      <c r="AG24" s="58"/>
    </row>
    <row r="25" spans="1:49">
      <c r="M25" s="58"/>
      <c r="N25" s="58"/>
      <c r="O25" s="58"/>
      <c r="P25" s="58"/>
      <c r="Q25" s="58"/>
      <c r="R25" s="58"/>
      <c r="S25" s="58"/>
      <c r="T25" s="58"/>
      <c r="U25" s="58"/>
      <c r="V25" s="58"/>
      <c r="W25" s="58"/>
      <c r="X25" s="58"/>
      <c r="Y25" s="58"/>
      <c r="Z25" s="58"/>
      <c r="AA25" s="58"/>
      <c r="AB25" s="58"/>
      <c r="AC25" s="58"/>
      <c r="AD25" s="58"/>
      <c r="AE25" s="58"/>
      <c r="AF25" s="58"/>
      <c r="AG25" s="58"/>
    </row>
  </sheetData>
  <dataValidations count="2">
    <dataValidation showDropDown="1" showInputMessage="1" showErrorMessage="1" sqref="AJ2:AJ22 AN2:AO22 AH2:AH22"/>
    <dataValidation type="list" allowBlank="1" showInputMessage="1" showErrorMessage="1" sqref="AL2:AL22 AP2:AP22 AF2:AF22">
      <formula1>Adaptive_Capacity</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K29"/>
  <sheetViews>
    <sheetView workbookViewId="0">
      <selection activeCell="K8" sqref="K8"/>
    </sheetView>
  </sheetViews>
  <sheetFormatPr defaultRowHeight="15"/>
  <cols>
    <col min="1" max="1" width="19.85546875" bestFit="1" customWidth="1"/>
    <col min="2" max="2" width="51.28515625" style="81" hidden="1" customWidth="1"/>
    <col min="3" max="3" width="59" style="63" hidden="1" customWidth="1"/>
    <col min="4" max="4" width="21.42578125" style="63" hidden="1" customWidth="1"/>
    <col min="5" max="9" width="15.7109375" style="63" customWidth="1"/>
    <col min="10" max="11" width="9.5703125" style="63" customWidth="1"/>
    <col min="12" max="12" width="35.140625" bestFit="1" customWidth="1"/>
  </cols>
  <sheetData>
    <row r="3" spans="1:11">
      <c r="A3" s="59" t="s">
        <v>115</v>
      </c>
      <c r="B3" t="s">
        <v>117</v>
      </c>
      <c r="C3" t="s">
        <v>119</v>
      </c>
      <c r="D3" t="s">
        <v>120</v>
      </c>
      <c r="E3" t="s">
        <v>121</v>
      </c>
      <c r="F3" t="s">
        <v>122</v>
      </c>
      <c r="G3" t="s">
        <v>123</v>
      </c>
      <c r="H3" t="s">
        <v>172</v>
      </c>
      <c r="I3" s="63" t="s">
        <v>118</v>
      </c>
      <c r="J3"/>
      <c r="K3"/>
    </row>
    <row r="4" spans="1:11">
      <c r="A4" s="60" t="s">
        <v>102</v>
      </c>
      <c r="B4" s="61">
        <v>2.7558369253822121</v>
      </c>
      <c r="C4" s="61">
        <v>0.25</v>
      </c>
      <c r="D4" s="61">
        <v>0.01</v>
      </c>
      <c r="E4" s="61">
        <v>0.51666666666666672</v>
      </c>
      <c r="F4" s="61">
        <v>0.51666666666666672</v>
      </c>
      <c r="G4" s="61">
        <v>5.0000000000000001E-3</v>
      </c>
      <c r="H4" s="61">
        <v>0.96570297215172751</v>
      </c>
      <c r="I4" s="63">
        <v>0.40050000000000002</v>
      </c>
      <c r="J4"/>
      <c r="K4"/>
    </row>
    <row r="5" spans="1:11">
      <c r="A5" s="62" t="s">
        <v>103</v>
      </c>
      <c r="B5" s="61">
        <v>3.2921810699588478</v>
      </c>
      <c r="C5" s="61">
        <v>0.25</v>
      </c>
      <c r="D5" s="61">
        <v>0.01</v>
      </c>
      <c r="E5" s="61">
        <v>0.55000000000000004</v>
      </c>
      <c r="F5" s="61">
        <v>0.55000000000000004</v>
      </c>
      <c r="G5" s="61">
        <v>5.0000000000000001E-3</v>
      </c>
      <c r="H5" s="61">
        <v>0.9572682205289107</v>
      </c>
      <c r="I5" s="63">
        <v>0.46089999999999998</v>
      </c>
      <c r="J5"/>
      <c r="K5"/>
    </row>
    <row r="6" spans="1:11">
      <c r="A6" s="62" t="s">
        <v>106</v>
      </c>
      <c r="B6" s="61">
        <v>0.12096077414895455</v>
      </c>
      <c r="C6" s="61">
        <v>0.25</v>
      </c>
      <c r="D6" s="61">
        <v>0.01</v>
      </c>
      <c r="E6" s="61">
        <v>0.55000000000000004</v>
      </c>
      <c r="F6" s="61">
        <v>0.55000000000000004</v>
      </c>
      <c r="G6" s="61">
        <v>5.0000000000000001E-3</v>
      </c>
      <c r="H6" s="61">
        <v>0.96879923292273229</v>
      </c>
      <c r="I6" s="63">
        <v>0.49120000000000003</v>
      </c>
      <c r="J6"/>
      <c r="K6"/>
    </row>
    <row r="7" spans="1:11">
      <c r="A7" s="62" t="s">
        <v>113</v>
      </c>
      <c r="B7" s="61">
        <v>4.8543689320388346</v>
      </c>
      <c r="C7" s="61">
        <v>0.25</v>
      </c>
      <c r="D7" s="61">
        <v>0.01</v>
      </c>
      <c r="E7" s="61">
        <v>0.45</v>
      </c>
      <c r="F7" s="61">
        <v>0.45</v>
      </c>
      <c r="G7" s="61">
        <v>5.0000000000000001E-3</v>
      </c>
      <c r="H7" s="61">
        <v>0.97104146300353955</v>
      </c>
      <c r="I7" s="63">
        <v>0.24940000000000001</v>
      </c>
      <c r="J7"/>
      <c r="K7"/>
    </row>
    <row r="8" spans="1:11">
      <c r="A8" s="60" t="s">
        <v>68</v>
      </c>
      <c r="B8" s="61">
        <v>2.163381952568908</v>
      </c>
      <c r="C8" s="61">
        <v>0.25</v>
      </c>
      <c r="D8" s="61">
        <v>9.9999999999999985E-3</v>
      </c>
      <c r="E8" s="61">
        <v>0.54090909090909089</v>
      </c>
      <c r="F8" s="61">
        <v>0.54090909090909089</v>
      </c>
      <c r="G8" s="61">
        <v>4.9999999999999992E-3</v>
      </c>
      <c r="H8" s="61">
        <v>0.41337143748765021</v>
      </c>
      <c r="I8" s="63">
        <v>0.37789999999999996</v>
      </c>
      <c r="J8"/>
      <c r="K8"/>
    </row>
    <row r="9" spans="1:11">
      <c r="A9" s="62" t="s">
        <v>69</v>
      </c>
      <c r="B9" s="61">
        <v>0.7050528789659225</v>
      </c>
      <c r="C9" s="61">
        <v>0.25</v>
      </c>
      <c r="D9" s="61">
        <v>0.01</v>
      </c>
      <c r="E9" s="61">
        <v>0.65</v>
      </c>
      <c r="F9" s="61">
        <v>0.65</v>
      </c>
      <c r="G9" s="61">
        <v>5.0000000000000001E-3</v>
      </c>
      <c r="H9" s="61">
        <v>0.56076134122287968</v>
      </c>
      <c r="I9" s="63">
        <v>0.38490000000000002</v>
      </c>
      <c r="J9"/>
      <c r="K9"/>
    </row>
    <row r="10" spans="1:11">
      <c r="A10" s="62" t="s">
        <v>76</v>
      </c>
      <c r="B10" s="61">
        <v>7.0175438596491224</v>
      </c>
      <c r="C10" s="61">
        <v>0.25</v>
      </c>
      <c r="D10" s="61">
        <v>0.01</v>
      </c>
      <c r="E10" s="61">
        <v>0.45</v>
      </c>
      <c r="F10" s="61">
        <v>0.45</v>
      </c>
      <c r="G10" s="61">
        <v>5.0000000000000001E-3</v>
      </c>
      <c r="H10" s="61">
        <v>0.83090549936788882</v>
      </c>
      <c r="I10" s="63">
        <v>0.35310000000000002</v>
      </c>
      <c r="J10"/>
      <c r="K10"/>
    </row>
    <row r="11" spans="1:11">
      <c r="A11" s="62" t="s">
        <v>81</v>
      </c>
      <c r="B11" s="61">
        <v>0</v>
      </c>
      <c r="C11" s="61">
        <v>0.25</v>
      </c>
      <c r="D11" s="61">
        <v>0.01</v>
      </c>
      <c r="E11" s="61">
        <v>0.55000000000000004</v>
      </c>
      <c r="F11" s="61">
        <v>0.55000000000000004</v>
      </c>
      <c r="G11" s="61">
        <v>5.0000000000000001E-3</v>
      </c>
      <c r="H11" s="61">
        <v>0.85422764673614926</v>
      </c>
      <c r="I11" s="63">
        <v>0.29370000000000002</v>
      </c>
      <c r="J11"/>
      <c r="K11"/>
    </row>
    <row r="12" spans="1:11">
      <c r="A12" s="62" t="s">
        <v>85</v>
      </c>
      <c r="B12" s="61">
        <v>0</v>
      </c>
      <c r="C12" s="61">
        <v>0.25</v>
      </c>
      <c r="D12" s="61">
        <v>0.01</v>
      </c>
      <c r="E12" s="61">
        <v>0.55000000000000004</v>
      </c>
      <c r="F12" s="61">
        <v>0.55000000000000004</v>
      </c>
      <c r="G12" s="61">
        <v>5.0000000000000001E-3</v>
      </c>
      <c r="H12" s="61">
        <v>0.18731015228426398</v>
      </c>
      <c r="I12" s="63">
        <v>0.41849999999999998</v>
      </c>
      <c r="J12"/>
      <c r="K12"/>
    </row>
    <row r="13" spans="1:11">
      <c r="A13" s="62" t="s">
        <v>87</v>
      </c>
      <c r="B13" s="61">
        <v>2.1798365122615802</v>
      </c>
      <c r="C13" s="61">
        <v>0.25</v>
      </c>
      <c r="D13" s="61">
        <v>0.01</v>
      </c>
      <c r="E13" s="61">
        <v>0.55000000000000004</v>
      </c>
      <c r="F13" s="61">
        <v>0.55000000000000004</v>
      </c>
      <c r="G13" s="61">
        <v>5.0000000000000001E-3</v>
      </c>
      <c r="H13" s="61">
        <v>0.18280576151121603</v>
      </c>
      <c r="I13" s="63">
        <v>0.3805</v>
      </c>
      <c r="J13"/>
      <c r="K13"/>
    </row>
    <row r="14" spans="1:11">
      <c r="A14" s="62" t="s">
        <v>89</v>
      </c>
      <c r="B14" s="61">
        <v>9.0775988286969262</v>
      </c>
      <c r="C14" s="61">
        <v>0.25</v>
      </c>
      <c r="D14" s="61">
        <v>0.01</v>
      </c>
      <c r="E14" s="61">
        <v>0.55000000000000004</v>
      </c>
      <c r="F14" s="61">
        <v>0.55000000000000004</v>
      </c>
      <c r="G14" s="61">
        <v>5.0000000000000001E-3</v>
      </c>
      <c r="H14" s="61">
        <v>2.8403497913769126E-2</v>
      </c>
      <c r="I14" s="63">
        <v>0.45450000000000002</v>
      </c>
      <c r="J14"/>
      <c r="K14"/>
    </row>
    <row r="15" spans="1:11">
      <c r="A15" s="62" t="s">
        <v>91</v>
      </c>
      <c r="B15" s="61">
        <v>1.2636899747262005</v>
      </c>
      <c r="C15" s="61">
        <v>0.25</v>
      </c>
      <c r="D15" s="61">
        <v>0.01</v>
      </c>
      <c r="E15" s="61">
        <v>0.55000000000000004</v>
      </c>
      <c r="F15" s="61">
        <v>0.55000000000000004</v>
      </c>
      <c r="G15" s="61">
        <v>5.0000000000000001E-3</v>
      </c>
      <c r="H15" s="61">
        <v>0.13985352871521609</v>
      </c>
      <c r="I15" s="63">
        <v>0.37559999999999999</v>
      </c>
      <c r="J15"/>
      <c r="K15"/>
    </row>
    <row r="16" spans="1:11">
      <c r="A16" s="62" t="s">
        <v>93</v>
      </c>
      <c r="B16" s="61">
        <v>0.55066079295154191</v>
      </c>
      <c r="C16" s="61">
        <v>0.25</v>
      </c>
      <c r="D16" s="61">
        <v>0.01</v>
      </c>
      <c r="E16" s="61">
        <v>0.45</v>
      </c>
      <c r="F16" s="61">
        <v>0.45</v>
      </c>
      <c r="G16" s="61">
        <v>5.0000000000000001E-3</v>
      </c>
      <c r="H16" s="61">
        <v>0.15173149766899766</v>
      </c>
      <c r="I16" s="63">
        <v>0.51219999999999999</v>
      </c>
      <c r="J16"/>
      <c r="K16"/>
    </row>
    <row r="17" spans="1:11">
      <c r="A17" s="62" t="s">
        <v>100</v>
      </c>
      <c r="B17" s="61">
        <v>0.60240963855421692</v>
      </c>
      <c r="C17" s="61">
        <v>0.25</v>
      </c>
      <c r="D17" s="61">
        <v>0.01</v>
      </c>
      <c r="E17" s="61">
        <v>0.55000000000000004</v>
      </c>
      <c r="F17" s="61">
        <v>0.55000000000000004</v>
      </c>
      <c r="G17" s="61">
        <v>5.0000000000000001E-3</v>
      </c>
      <c r="H17" s="61">
        <v>0.12606178869280743</v>
      </c>
      <c r="I17" s="63">
        <v>0.37319999999999998</v>
      </c>
      <c r="J17"/>
      <c r="K17"/>
    </row>
    <row r="18" spans="1:11">
      <c r="A18" s="62" t="s">
        <v>108</v>
      </c>
      <c r="B18" s="61">
        <v>1.7573221757322177</v>
      </c>
      <c r="C18" s="61">
        <v>0.25</v>
      </c>
      <c r="D18" s="61">
        <v>0.01</v>
      </c>
      <c r="E18" s="61">
        <v>0.65</v>
      </c>
      <c r="F18" s="61">
        <v>0.65</v>
      </c>
      <c r="G18" s="61">
        <v>5.0000000000000001E-3</v>
      </c>
      <c r="H18" s="61">
        <v>0.8057620590352772</v>
      </c>
      <c r="I18" s="63">
        <v>0.34549999999999997</v>
      </c>
      <c r="J18"/>
      <c r="K18"/>
    </row>
    <row r="19" spans="1:11">
      <c r="A19" s="62" t="s">
        <v>114</v>
      </c>
      <c r="B19" s="61">
        <v>0.64308681672025725</v>
      </c>
      <c r="C19" s="61">
        <v>0.25</v>
      </c>
      <c r="D19" s="61">
        <v>0.01</v>
      </c>
      <c r="E19" s="61">
        <v>0.45</v>
      </c>
      <c r="F19" s="61">
        <v>0.45</v>
      </c>
      <c r="G19" s="61">
        <v>5.0000000000000001E-3</v>
      </c>
      <c r="H19" s="61">
        <v>0.6792630392156862</v>
      </c>
      <c r="I19" s="63">
        <v>0.26519999999999999</v>
      </c>
      <c r="J19"/>
      <c r="K19"/>
    </row>
    <row r="20" spans="1:11">
      <c r="A20" s="60" t="s">
        <v>95</v>
      </c>
      <c r="B20" s="61">
        <v>2.5839793281653747</v>
      </c>
      <c r="C20" s="61">
        <v>0.25</v>
      </c>
      <c r="D20" s="61">
        <v>0.01</v>
      </c>
      <c r="E20" s="61">
        <v>0.45</v>
      </c>
      <c r="F20" s="61">
        <v>0.45</v>
      </c>
      <c r="G20" s="61">
        <v>5.0000000000000001E-3</v>
      </c>
      <c r="H20" s="61">
        <v>4.4241899224806203E-2</v>
      </c>
      <c r="I20" s="63">
        <v>0.437</v>
      </c>
      <c r="J20"/>
      <c r="K20"/>
    </row>
    <row r="21" spans="1:11">
      <c r="A21" s="62" t="s">
        <v>96</v>
      </c>
      <c r="B21" s="61">
        <v>2.5839793281653747</v>
      </c>
      <c r="C21" s="61">
        <v>0.25</v>
      </c>
      <c r="D21" s="61">
        <v>0.01</v>
      </c>
      <c r="E21" s="61">
        <v>0.45</v>
      </c>
      <c r="F21" s="61">
        <v>0.45</v>
      </c>
      <c r="G21" s="61">
        <v>5.0000000000000001E-3</v>
      </c>
      <c r="H21" s="61">
        <v>4.4241899224806203E-2</v>
      </c>
      <c r="I21" s="63">
        <v>0.437</v>
      </c>
      <c r="J21"/>
      <c r="K21"/>
    </row>
    <row r="22" spans="1:11">
      <c r="A22" s="60" t="s">
        <v>78</v>
      </c>
      <c r="B22" s="61">
        <v>3.0959090475054367</v>
      </c>
      <c r="C22" s="61">
        <v>0.25</v>
      </c>
      <c r="D22" s="61">
        <v>0.01</v>
      </c>
      <c r="E22" s="61">
        <v>0.65</v>
      </c>
      <c r="F22" s="61">
        <v>0.65</v>
      </c>
      <c r="G22" s="61">
        <v>5.0000000000000001E-3</v>
      </c>
      <c r="H22" s="61">
        <v>0.10566093371956387</v>
      </c>
      <c r="I22" s="63">
        <v>0.23533333333333331</v>
      </c>
      <c r="J22"/>
      <c r="K22"/>
    </row>
    <row r="23" spans="1:11">
      <c r="A23" s="62" t="s">
        <v>79</v>
      </c>
      <c r="B23" s="61">
        <v>10</v>
      </c>
      <c r="C23" s="61">
        <v>0.25</v>
      </c>
      <c r="D23" s="61">
        <v>0.01</v>
      </c>
      <c r="E23" s="61">
        <v>0.65</v>
      </c>
      <c r="F23" s="61">
        <v>0.65</v>
      </c>
      <c r="G23" s="61">
        <v>5.0000000000000001E-3</v>
      </c>
      <c r="H23" s="61">
        <v>9.791573660714285E-3</v>
      </c>
      <c r="I23" s="63">
        <v>0.2137</v>
      </c>
      <c r="J23"/>
      <c r="K23"/>
    </row>
    <row r="24" spans="1:11">
      <c r="A24" s="62" t="s">
        <v>83</v>
      </c>
      <c r="B24" s="61">
        <v>4.3381535038932144</v>
      </c>
      <c r="C24" s="61">
        <v>0.25</v>
      </c>
      <c r="D24" s="61">
        <v>0.01</v>
      </c>
      <c r="E24" s="61">
        <v>0.65</v>
      </c>
      <c r="F24" s="61">
        <v>0.65</v>
      </c>
      <c r="G24" s="61">
        <v>5.0000000000000001E-3</v>
      </c>
      <c r="H24" s="61">
        <v>0.20560414549888234</v>
      </c>
      <c r="I24" s="63">
        <v>0.30380000000000001</v>
      </c>
      <c r="J24"/>
      <c r="K24"/>
    </row>
    <row r="25" spans="1:11">
      <c r="A25" s="62" t="s">
        <v>98</v>
      </c>
      <c r="B25" s="61">
        <v>1.3157894736842104</v>
      </c>
      <c r="C25" s="61">
        <v>0.25</v>
      </c>
      <c r="D25" s="61">
        <v>0.01</v>
      </c>
      <c r="E25" s="61">
        <v>0.65</v>
      </c>
      <c r="F25" s="61">
        <v>0.65</v>
      </c>
      <c r="G25" s="61">
        <v>5.0000000000000001E-3</v>
      </c>
      <c r="H25" s="61">
        <v>0.12328845352230096</v>
      </c>
      <c r="I25" s="63">
        <v>0.30420000000000003</v>
      </c>
      <c r="J25"/>
      <c r="K25"/>
    </row>
    <row r="26" spans="1:11">
      <c r="A26" s="62" t="s">
        <v>104</v>
      </c>
      <c r="B26" s="61">
        <v>0.79207920792079212</v>
      </c>
      <c r="C26" s="61">
        <v>0.25</v>
      </c>
      <c r="D26" s="61">
        <v>0.01</v>
      </c>
      <c r="E26" s="61">
        <v>0.65</v>
      </c>
      <c r="F26" s="61">
        <v>0.65</v>
      </c>
      <c r="G26" s="61">
        <v>5.0000000000000001E-3</v>
      </c>
      <c r="H26" s="61">
        <v>9.2835300881563818E-2</v>
      </c>
      <c r="I26" s="63">
        <v>7.1900000000000006E-2</v>
      </c>
      <c r="J26"/>
      <c r="K26"/>
    </row>
    <row r="27" spans="1:11">
      <c r="A27" s="62" t="s">
        <v>109</v>
      </c>
      <c r="B27" s="61">
        <v>0.11600928074245939</v>
      </c>
      <c r="C27" s="61">
        <v>0.25</v>
      </c>
      <c r="D27" s="61">
        <v>0.01</v>
      </c>
      <c r="E27" s="61">
        <v>0.65</v>
      </c>
      <c r="F27" s="61">
        <v>0.65</v>
      </c>
      <c r="G27" s="61">
        <v>5.0000000000000001E-3</v>
      </c>
      <c r="H27" s="61">
        <v>9.6812870881931662E-2</v>
      </c>
      <c r="I27" s="63">
        <v>0.2296</v>
      </c>
      <c r="J27"/>
      <c r="K27"/>
    </row>
    <row r="28" spans="1:11">
      <c r="A28" s="62" t="s">
        <v>111</v>
      </c>
      <c r="B28" s="61">
        <v>2.0134228187919461</v>
      </c>
      <c r="C28" s="61">
        <v>0.25</v>
      </c>
      <c r="D28" s="61">
        <v>0.01</v>
      </c>
      <c r="E28" s="61">
        <v>0.65</v>
      </c>
      <c r="F28" s="61">
        <v>0.65</v>
      </c>
      <c r="G28" s="61">
        <v>5.0000000000000001E-3</v>
      </c>
      <c r="H28" s="61">
        <v>0.10563325787199013</v>
      </c>
      <c r="I28" s="63">
        <v>0.2888</v>
      </c>
      <c r="J28"/>
      <c r="K28"/>
    </row>
    <row r="29" spans="1:11">
      <c r="A29" s="60" t="s">
        <v>116</v>
      </c>
      <c r="B29" s="61">
        <v>53.22414586760263</v>
      </c>
      <c r="C29" s="61">
        <v>5.25</v>
      </c>
      <c r="D29" s="61">
        <v>0.21000000000000005</v>
      </c>
      <c r="E29" s="61">
        <v>11.850000000000001</v>
      </c>
      <c r="F29" s="61">
        <v>11.850000000000001</v>
      </c>
      <c r="G29" s="61">
        <v>0.10500000000000002</v>
      </c>
      <c r="H29" s="61">
        <v>8.1224022303615211</v>
      </c>
      <c r="I29" s="63">
        <v>7.2073999999999998</v>
      </c>
      <c r="J29"/>
      <c r="K29"/>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tabSelected="1" workbookViewId="0">
      <selection activeCell="F4" sqref="F4"/>
    </sheetView>
  </sheetViews>
  <sheetFormatPr defaultRowHeight="15"/>
  <cols>
    <col min="1" max="13" width="18.42578125" customWidth="1"/>
  </cols>
  <sheetData>
    <row r="1" spans="1:13" ht="18">
      <c r="A1" s="101" t="s">
        <v>145</v>
      </c>
      <c r="B1" s="103" t="s">
        <v>18</v>
      </c>
      <c r="C1" s="105" t="s">
        <v>19</v>
      </c>
      <c r="D1" s="107" t="s">
        <v>146</v>
      </c>
      <c r="E1" s="108"/>
      <c r="F1" s="109"/>
      <c r="G1" s="110" t="s">
        <v>147</v>
      </c>
      <c r="H1" s="112" t="s">
        <v>148</v>
      </c>
      <c r="I1" s="88" t="s">
        <v>10</v>
      </c>
      <c r="J1" s="90" t="s">
        <v>149</v>
      </c>
      <c r="K1" s="92" t="s">
        <v>150</v>
      </c>
      <c r="L1" s="94" t="s">
        <v>14</v>
      </c>
      <c r="M1" s="96" t="s">
        <v>149</v>
      </c>
    </row>
    <row r="2" spans="1:13">
      <c r="A2" s="102"/>
      <c r="B2" s="104"/>
      <c r="C2" s="106"/>
      <c r="D2" s="64" t="s">
        <v>151</v>
      </c>
      <c r="E2" s="65" t="s">
        <v>152</v>
      </c>
      <c r="F2" s="66" t="s">
        <v>153</v>
      </c>
      <c r="G2" s="111"/>
      <c r="H2" s="113"/>
      <c r="I2" s="89"/>
      <c r="J2" s="91"/>
      <c r="K2" s="93"/>
      <c r="L2" s="95"/>
      <c r="M2" s="97"/>
    </row>
    <row r="3" spans="1:13">
      <c r="A3" s="67"/>
      <c r="B3" s="68"/>
      <c r="C3" s="69"/>
      <c r="D3" s="67"/>
      <c r="E3" s="68"/>
      <c r="F3" s="69"/>
      <c r="G3" s="67" t="s">
        <v>154</v>
      </c>
      <c r="H3" s="69" t="s">
        <v>155</v>
      </c>
      <c r="I3" s="67" t="s">
        <v>156</v>
      </c>
      <c r="J3" s="69"/>
      <c r="K3" s="67"/>
      <c r="L3" s="68"/>
      <c r="M3" s="69"/>
    </row>
    <row r="4" spans="1:13" ht="153">
      <c r="A4" s="98" t="s">
        <v>157</v>
      </c>
      <c r="B4" s="70" t="s">
        <v>158</v>
      </c>
      <c r="C4" s="71">
        <v>12</v>
      </c>
      <c r="D4" s="72" t="s">
        <v>159</v>
      </c>
      <c r="E4" s="73" t="s">
        <v>173</v>
      </c>
      <c r="F4" s="74" t="s">
        <v>180</v>
      </c>
      <c r="G4" s="82" t="s">
        <v>161</v>
      </c>
      <c r="H4" s="86" t="s">
        <v>162</v>
      </c>
      <c r="I4" s="82" t="s">
        <v>163</v>
      </c>
      <c r="J4" s="86" t="s">
        <v>164</v>
      </c>
      <c r="K4" s="82">
        <v>16.45</v>
      </c>
      <c r="L4" s="84" t="s">
        <v>165</v>
      </c>
      <c r="M4" s="86" t="s">
        <v>166</v>
      </c>
    </row>
    <row r="5" spans="1:13" ht="153">
      <c r="A5" s="99"/>
      <c r="B5" s="75" t="s">
        <v>167</v>
      </c>
      <c r="C5" s="76">
        <v>1</v>
      </c>
      <c r="D5" s="77" t="s">
        <v>168</v>
      </c>
      <c r="E5" s="78" t="s">
        <v>174</v>
      </c>
      <c r="F5" s="79" t="s">
        <v>179</v>
      </c>
      <c r="G5" s="82"/>
      <c r="H5" s="86"/>
      <c r="I5" s="82"/>
      <c r="J5" s="86"/>
      <c r="K5" s="82"/>
      <c r="L5" s="84"/>
      <c r="M5" s="86"/>
    </row>
    <row r="6" spans="1:13" ht="153">
      <c r="A6" s="99"/>
      <c r="B6" s="70" t="s">
        <v>169</v>
      </c>
      <c r="C6" s="71">
        <v>38</v>
      </c>
      <c r="D6" s="80" t="s">
        <v>170</v>
      </c>
      <c r="E6" s="73" t="s">
        <v>175</v>
      </c>
      <c r="F6" s="79" t="s">
        <v>178</v>
      </c>
      <c r="G6" s="82"/>
      <c r="H6" s="86"/>
      <c r="I6" s="82"/>
      <c r="J6" s="86"/>
      <c r="K6" s="82"/>
      <c r="L6" s="84"/>
      <c r="M6" s="86"/>
    </row>
    <row r="7" spans="1:13" ht="153.75" thickBot="1">
      <c r="A7" s="100"/>
      <c r="B7" s="70" t="s">
        <v>171</v>
      </c>
      <c r="C7" s="71">
        <v>15</v>
      </c>
      <c r="D7" s="80" t="s">
        <v>176</v>
      </c>
      <c r="E7" s="73" t="s">
        <v>160</v>
      </c>
      <c r="F7" s="79" t="s">
        <v>177</v>
      </c>
      <c r="G7" s="83"/>
      <c r="H7" s="87"/>
      <c r="I7" s="83"/>
      <c r="J7" s="87"/>
      <c r="K7" s="83"/>
      <c r="L7" s="85"/>
      <c r="M7" s="87"/>
    </row>
  </sheetData>
  <mergeCells count="19">
    <mergeCell ref="H1:H2"/>
    <mergeCell ref="A1:A2"/>
    <mergeCell ref="B1:B2"/>
    <mergeCell ref="C1:C2"/>
    <mergeCell ref="D1:F1"/>
    <mergeCell ref="G1:G2"/>
    <mergeCell ref="A4:A7"/>
    <mergeCell ref="G4:G7"/>
    <mergeCell ref="H4:H7"/>
    <mergeCell ref="I4:I7"/>
    <mergeCell ref="J4:J7"/>
    <mergeCell ref="K4:K7"/>
    <mergeCell ref="L4:L7"/>
    <mergeCell ref="M4:M7"/>
    <mergeCell ref="I1:I2"/>
    <mergeCell ref="J1:J2"/>
    <mergeCell ref="K1:K2"/>
    <mergeCell ref="L1:L2"/>
    <mergeCell ref="M1:M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SS </vt:lpstr>
      <vt:lpstr>SS</vt:lpstr>
      <vt:lpstr>Pivot</vt:lpstr>
      <vt:lpstr>SS Summary</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Asus</cp:lastModifiedBy>
  <dcterms:created xsi:type="dcterms:W3CDTF">2020-06-17T09:11:40Z</dcterms:created>
  <dcterms:modified xsi:type="dcterms:W3CDTF">2020-06-25T20:27:27Z</dcterms:modified>
</cp:coreProperties>
</file>