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2"/>
  </bookViews>
  <sheets>
    <sheet name="RIL" sheetId="1" r:id="rId1"/>
    <sheet name="Pivot" sheetId="5" r:id="rId2"/>
    <sheet name="Summary" sheetId="6" r:id="rId3"/>
  </sheets>
  <externalReferences>
    <externalReference r:id="rId4"/>
    <externalReference r:id="rId5"/>
  </externalReferences>
  <definedNames>
    <definedName name="Adaptive_Capacity">'[1]Technical Options'!$B$24:$B$26</definedName>
  </definedNames>
  <calcPr calcId="144525"/>
  <pivotCaches>
    <pivotCache cacheId="1" r:id="rId6"/>
  </pivotCaches>
</workbook>
</file>

<file path=xl/calcChain.xml><?xml version="1.0" encoding="utf-8"?>
<calcChain xmlns="http://schemas.openxmlformats.org/spreadsheetml/2006/main">
  <c r="AQ46" i="1" l="1"/>
  <c r="P46" i="1"/>
  <c r="AA46" i="1" s="1"/>
  <c r="O46" i="1"/>
  <c r="L46" i="1"/>
  <c r="I46" i="1"/>
  <c r="AQ45" i="1"/>
  <c r="P45" i="1"/>
  <c r="O45" i="1"/>
  <c r="L45" i="1"/>
  <c r="I45" i="1"/>
  <c r="AQ44" i="1"/>
  <c r="R44" i="1"/>
  <c r="P44" i="1"/>
  <c r="AA44" i="1" s="1"/>
  <c r="O44" i="1"/>
  <c r="L44" i="1"/>
  <c r="I44" i="1"/>
  <c r="AQ43" i="1"/>
  <c r="P43" i="1"/>
  <c r="O43" i="1"/>
  <c r="L43" i="1"/>
  <c r="I43" i="1"/>
  <c r="AQ42" i="1"/>
  <c r="AA42" i="1"/>
  <c r="L42" i="1"/>
  <c r="I42" i="1"/>
  <c r="AQ41" i="1"/>
  <c r="P41" i="1"/>
  <c r="O41" i="1"/>
  <c r="L41" i="1"/>
  <c r="I41" i="1"/>
  <c r="AQ40" i="1"/>
  <c r="P40" i="1"/>
  <c r="O40" i="1"/>
  <c r="L40" i="1"/>
  <c r="I40" i="1"/>
  <c r="AA40" i="1" s="1"/>
  <c r="AQ39" i="1"/>
  <c r="P39" i="1"/>
  <c r="O39" i="1"/>
  <c r="L39" i="1"/>
  <c r="I39" i="1"/>
  <c r="AQ38" i="1"/>
  <c r="S38" i="1"/>
  <c r="P38" i="1"/>
  <c r="O38" i="1"/>
  <c r="L38" i="1"/>
  <c r="I38" i="1"/>
  <c r="AQ37" i="1"/>
  <c r="S37" i="1"/>
  <c r="P37" i="1"/>
  <c r="O37" i="1"/>
  <c r="L37" i="1"/>
  <c r="I37" i="1"/>
  <c r="AA37" i="1" s="1"/>
  <c r="AQ36" i="1"/>
  <c r="P36" i="1"/>
  <c r="O36" i="1"/>
  <c r="L36" i="1"/>
  <c r="I36" i="1"/>
  <c r="AQ35" i="1"/>
  <c r="P35" i="1"/>
  <c r="AA35" i="1" s="1"/>
  <c r="O35" i="1"/>
  <c r="L35" i="1"/>
  <c r="I35" i="1"/>
  <c r="AQ34" i="1"/>
  <c r="P34" i="1"/>
  <c r="O34" i="1"/>
  <c r="L34" i="1"/>
  <c r="I34" i="1"/>
  <c r="AA34" i="1" s="1"/>
  <c r="AQ33" i="1"/>
  <c r="P33" i="1"/>
  <c r="AA33" i="1" s="1"/>
  <c r="O33" i="1"/>
  <c r="L33" i="1"/>
  <c r="I33" i="1"/>
  <c r="AQ32" i="1"/>
  <c r="AA32" i="1"/>
  <c r="R32" i="1"/>
  <c r="P32" i="1"/>
  <c r="O32" i="1"/>
  <c r="L32" i="1"/>
  <c r="I32" i="1"/>
  <c r="AQ31" i="1"/>
  <c r="P31" i="1"/>
  <c r="AA31" i="1" s="1"/>
  <c r="O31" i="1"/>
  <c r="L31" i="1"/>
  <c r="I31" i="1"/>
  <c r="AQ30" i="1"/>
  <c r="P30" i="1"/>
  <c r="O30" i="1"/>
  <c r="L30" i="1"/>
  <c r="I30" i="1"/>
  <c r="AQ29" i="1"/>
  <c r="P29" i="1"/>
  <c r="AA29" i="1" s="1"/>
  <c r="O29" i="1"/>
  <c r="L29" i="1"/>
  <c r="I29" i="1"/>
  <c r="AQ28" i="1"/>
  <c r="P28" i="1"/>
  <c r="O28" i="1"/>
  <c r="L28" i="1"/>
  <c r="I28" i="1"/>
  <c r="AA28" i="1" s="1"/>
  <c r="AQ27" i="1"/>
  <c r="P27" i="1"/>
  <c r="AA27" i="1" s="1"/>
  <c r="O27" i="1"/>
  <c r="L27" i="1"/>
  <c r="I27" i="1"/>
  <c r="AQ26" i="1"/>
  <c r="P26" i="1"/>
  <c r="O26" i="1"/>
  <c r="L26" i="1"/>
  <c r="I26" i="1"/>
  <c r="AQ25" i="1"/>
  <c r="P25" i="1"/>
  <c r="AA25" i="1" s="1"/>
  <c r="O25" i="1"/>
  <c r="L25" i="1"/>
  <c r="I25" i="1"/>
  <c r="AQ24" i="1"/>
  <c r="R24" i="1"/>
  <c r="P24" i="1"/>
  <c r="AA24" i="1" s="1"/>
  <c r="O24" i="1"/>
  <c r="L24" i="1"/>
  <c r="I24" i="1"/>
  <c r="AQ23" i="1"/>
  <c r="P23" i="1"/>
  <c r="O23" i="1"/>
  <c r="L23" i="1"/>
  <c r="I23" i="1"/>
  <c r="AQ22" i="1"/>
  <c r="P22" i="1"/>
  <c r="AA22" i="1" s="1"/>
  <c r="O22" i="1"/>
  <c r="L22" i="1"/>
  <c r="I22" i="1"/>
  <c r="AQ21" i="1"/>
  <c r="P21" i="1"/>
  <c r="O21" i="1"/>
  <c r="L21" i="1"/>
  <c r="I21" i="1"/>
  <c r="AA21" i="1" s="1"/>
  <c r="AQ20" i="1"/>
  <c r="P20" i="1"/>
  <c r="AA20" i="1" s="1"/>
  <c r="O20" i="1"/>
  <c r="L20" i="1"/>
  <c r="I20" i="1"/>
  <c r="AQ19" i="1"/>
  <c r="P19" i="1"/>
  <c r="O19" i="1"/>
  <c r="L19" i="1"/>
  <c r="I19" i="1"/>
  <c r="AQ18" i="1"/>
  <c r="P18" i="1"/>
  <c r="AA18" i="1" s="1"/>
  <c r="O18" i="1"/>
  <c r="L18" i="1"/>
  <c r="I18" i="1"/>
  <c r="AQ17" i="1"/>
  <c r="R17" i="1"/>
  <c r="P17" i="1"/>
  <c r="AA17" i="1" s="1"/>
  <c r="O17" i="1"/>
  <c r="L17" i="1"/>
  <c r="I17" i="1"/>
  <c r="AQ16" i="1"/>
  <c r="S16" i="1"/>
  <c r="AA16" i="1" s="1"/>
  <c r="P16" i="1"/>
  <c r="O16" i="1"/>
  <c r="L16" i="1"/>
  <c r="I16" i="1"/>
  <c r="AQ15" i="1"/>
  <c r="S15" i="1"/>
  <c r="R15" i="1"/>
  <c r="P15" i="1"/>
  <c r="O15" i="1"/>
  <c r="L15" i="1"/>
  <c r="I15" i="1"/>
  <c r="AQ14" i="1"/>
  <c r="S14" i="1"/>
  <c r="P14" i="1"/>
  <c r="O14" i="1"/>
  <c r="L14" i="1"/>
  <c r="I14" i="1"/>
  <c r="AQ13" i="1"/>
  <c r="S13" i="1"/>
  <c r="P13" i="1"/>
  <c r="AA13" i="1" s="1"/>
  <c r="O13" i="1"/>
  <c r="L13" i="1"/>
  <c r="I13" i="1"/>
  <c r="AQ12" i="1"/>
  <c r="S12" i="1"/>
  <c r="AA12" i="1" s="1"/>
  <c r="P12" i="1"/>
  <c r="O12" i="1"/>
  <c r="L12" i="1"/>
  <c r="I12" i="1"/>
  <c r="AQ11" i="1"/>
  <c r="S11" i="1"/>
  <c r="AA11" i="1" s="1"/>
  <c r="Q11" i="1"/>
  <c r="P11" i="1"/>
  <c r="O11" i="1"/>
  <c r="L11" i="1"/>
  <c r="I11" i="1"/>
  <c r="AQ10" i="1"/>
  <c r="U10" i="1"/>
  <c r="S10" i="1"/>
  <c r="R10" i="1"/>
  <c r="Q10" i="1"/>
  <c r="P10" i="1"/>
  <c r="O10" i="1"/>
  <c r="L10" i="1"/>
  <c r="I10" i="1"/>
  <c r="AQ9" i="1"/>
  <c r="U9" i="1"/>
  <c r="S9" i="1"/>
  <c r="R9" i="1"/>
  <c r="Q9" i="1"/>
  <c r="P9" i="1"/>
  <c r="O9" i="1"/>
  <c r="L9" i="1"/>
  <c r="I9" i="1"/>
  <c r="AQ8" i="1"/>
  <c r="U8" i="1"/>
  <c r="S8" i="1"/>
  <c r="R8" i="1"/>
  <c r="Q8" i="1"/>
  <c r="P8" i="1"/>
  <c r="AA8" i="1" s="1"/>
  <c r="O8" i="1"/>
  <c r="L8" i="1"/>
  <c r="I8" i="1"/>
  <c r="AQ7" i="1"/>
  <c r="U7" i="1"/>
  <c r="S7" i="1"/>
  <c r="AA7" i="1" s="1"/>
  <c r="R7" i="1"/>
  <c r="Q7" i="1"/>
  <c r="P7" i="1"/>
  <c r="O7" i="1"/>
  <c r="L7" i="1"/>
  <c r="I7" i="1"/>
  <c r="AQ6" i="1"/>
  <c r="U6" i="1"/>
  <c r="S6" i="1"/>
  <c r="R6" i="1"/>
  <c r="Q6" i="1"/>
  <c r="P6" i="1"/>
  <c r="O6" i="1"/>
  <c r="L6" i="1"/>
  <c r="I6" i="1"/>
  <c r="AA9" i="1" l="1"/>
  <c r="AA14" i="1"/>
  <c r="AA39" i="1"/>
  <c r="AA6" i="1"/>
  <c r="AA10" i="1"/>
  <c r="AA38" i="1"/>
  <c r="AA41" i="1"/>
  <c r="AA45" i="1"/>
  <c r="AA15" i="1"/>
  <c r="AA19" i="1"/>
  <c r="AA23" i="1"/>
  <c r="AA26" i="1"/>
  <c r="AA30" i="1"/>
  <c r="AA36" i="1"/>
  <c r="AA43" i="1"/>
</calcChain>
</file>

<file path=xl/sharedStrings.xml><?xml version="1.0" encoding="utf-8"?>
<sst xmlns="http://schemas.openxmlformats.org/spreadsheetml/2006/main" count="508" uniqueCount="168">
  <si>
    <t>SOCIAL SECTOR: POPULATION</t>
  </si>
  <si>
    <t>Climate Variable</t>
  </si>
  <si>
    <t>HAZARD</t>
  </si>
  <si>
    <t>EXPOSURE</t>
  </si>
  <si>
    <t>Summary of Findings (Exposure)</t>
  </si>
  <si>
    <t>SENSITIVITY</t>
  </si>
  <si>
    <t>Summary of Findings (Sensitivity)</t>
  </si>
  <si>
    <t>Degree of Impact</t>
  </si>
  <si>
    <t>ADAPTIVE CAPACITY</t>
  </si>
  <si>
    <t>Summary of Findings (Adaptive Capacity)</t>
  </si>
  <si>
    <t>Vulnerability Score</t>
  </si>
  <si>
    <t>Vulnerabilty Category</t>
  </si>
  <si>
    <t>Severity of Consequence Score</t>
  </si>
  <si>
    <t>Risk Score</t>
  </si>
  <si>
    <t>Risk Category</t>
  </si>
  <si>
    <t>Hazard</t>
  </si>
  <si>
    <t>Likelihood of Occurrence</t>
  </si>
  <si>
    <t>Magnitude or Depth</t>
  </si>
  <si>
    <t>Geographical Area or Ecosystem</t>
  </si>
  <si>
    <t>Barangay</t>
  </si>
  <si>
    <t>Residential Area</t>
  </si>
  <si>
    <t>Barangay Population</t>
  </si>
  <si>
    <t>Population Density (pop'n/hectare)</t>
  </si>
  <si>
    <t>Affected Area (hectares)</t>
  </si>
  <si>
    <t>Exposed Population</t>
  </si>
  <si>
    <t>Exposure Percentage</t>
  </si>
  <si>
    <t>Exposure Score</t>
  </si>
  <si>
    <t>Percentage of Informal Settlers</t>
  </si>
  <si>
    <t>Percentage living in dwelling units made from light materials</t>
  </si>
  <si>
    <t>Percentage of young and old dependents</t>
  </si>
  <si>
    <t>Percentage of persons with disabilities</t>
  </si>
  <si>
    <t>Percentage below poverty threshold</t>
  </si>
  <si>
    <t>Percentage of malnourished individuals</t>
  </si>
  <si>
    <t>Average Sensitivity Score</t>
  </si>
  <si>
    <t>Wealth</t>
  </si>
  <si>
    <t>Technology</t>
  </si>
  <si>
    <t>Infrastructure</t>
  </si>
  <si>
    <t>Information</t>
  </si>
  <si>
    <t>Institutional Governance</t>
  </si>
  <si>
    <t>Social Capital</t>
  </si>
  <si>
    <t>Ave. Adaptive Capacity</t>
  </si>
  <si>
    <t>(Be consistent with the city-wide hazards)</t>
  </si>
  <si>
    <t>Score (1-6)</t>
  </si>
  <si>
    <t>Estimated Residential Area (hectares)</t>
  </si>
  <si>
    <t>Total Population of barangay</t>
  </si>
  <si>
    <t>Computed Population Density (pop/area)</t>
  </si>
  <si>
    <t>Estimated affected area by hazard</t>
  </si>
  <si>
    <t>Total population exposed (affected area* pop'n density)</t>
  </si>
  <si>
    <t>Affected population divided by total population</t>
  </si>
  <si>
    <t>% living in informal settlements</t>
  </si>
  <si>
    <t>Sensitivity Score</t>
  </si>
  <si>
    <t>% of population living in dwelling units made from light materials</t>
  </si>
  <si>
    <t>% of  old dependents</t>
  </si>
  <si>
    <t>% of PWDs</t>
  </si>
  <si>
    <t>% living below poverty threshold</t>
  </si>
  <si>
    <t>% of malnourished individuals</t>
  </si>
  <si>
    <t>Total Sensitivity divided number of indicators</t>
  </si>
  <si>
    <t>Score</t>
  </si>
  <si>
    <t>Category</t>
  </si>
  <si>
    <t>Description</t>
  </si>
  <si>
    <t>Adaptive Capacity Score</t>
  </si>
  <si>
    <t>Adaptive Capavity Score</t>
  </si>
  <si>
    <t>Adaptive capacity score</t>
  </si>
  <si>
    <t>Total score divided total number of inidicators</t>
  </si>
  <si>
    <t>Threat level divided by adaptive capacity</t>
  </si>
  <si>
    <t>See scoring guide provided</t>
  </si>
  <si>
    <t>likelihood of occurrence x Severity of Occurrence</t>
  </si>
  <si>
    <t>see Scoring guide</t>
  </si>
  <si>
    <t>RIL</t>
  </si>
  <si>
    <t>Upland</t>
  </si>
  <si>
    <t>Amparo</t>
  </si>
  <si>
    <t>5% Calamity fund             Access to private sectors financial assistance from LGU &amp; DSWD    but has limited access to resources to respond to hazard.</t>
  </si>
  <si>
    <t>Very limited Equipment and facilities for assistance</t>
  </si>
  <si>
    <t>Has available infrastructure such as semi Concrete roads, Mini gym , Brgy. Hall, schools, Day care center , health center building but cannot accommodate large number of evacuees during flood</t>
  </si>
  <si>
    <t>Information Education Campaign, Alert Level; communication facilities are in place, but procedures are not yet in place</t>
  </si>
  <si>
    <t>BDRRM                        RESCUE TEAM, Ordinances , laws, Disaster Plan</t>
  </si>
  <si>
    <t xml:space="preserve">There are access to available Emergency Shelter Assistance, availability of emergency response team </t>
  </si>
  <si>
    <t>Lowland</t>
  </si>
  <si>
    <t>Ampayon</t>
  </si>
  <si>
    <t>Has available infrastructure such as Concrete roads, covered court, Brgy. Hall, schools, Multi Purpose hall, health center building but cannot accommodate large number of evacuees during flood</t>
  </si>
  <si>
    <t>Anticala</t>
  </si>
  <si>
    <t>Has available infrastructure such as Concrete roads, Dike, covered court, Brgy. Hall, schools, Senior Citizen, health center building but cannot accommodate large number of evacuees during flood</t>
  </si>
  <si>
    <t>Antongalon</t>
  </si>
  <si>
    <t>Has available infrastructure such as Concrete roads,  covered court, Brgy. Hall, schools, Senior Citizen, health center building, multi purpose hall but cannot accommodate large number of evacuees during flood</t>
  </si>
  <si>
    <t>Aupagan</t>
  </si>
  <si>
    <t>Has available infrastructure such as covered court, Brgy. Hall, schools,  health center building Day care center, but cannot accommodate large number of evacuees during flood</t>
  </si>
  <si>
    <t>Bancasi</t>
  </si>
  <si>
    <t>Has available infrastructure such as Evacuation Center, Concrete roads, covered court, Brgy. Hall, Day care center, Senior Citiizen,health center building, Pilot eacuation center, women''s training center but cannot accommodate large number of evacuees during flood</t>
  </si>
  <si>
    <t>Baobaoan</t>
  </si>
  <si>
    <t>Has available infrastructure such as Concrete roads, , covered court, Brgy. Hall, schools, Day care center,  Senior Citizen, health center building but cannot accommodate large number of evacuees during flood</t>
  </si>
  <si>
    <t xml:space="preserve">Basag </t>
  </si>
  <si>
    <t>Has available infrastructure such as Concrete roads, Day care center,covered court, Brgy. Hall, schools, Senior Citizen, health center building, women center  but cannot accommodate large number of evacuees during flood</t>
  </si>
  <si>
    <t>Bilay</t>
  </si>
  <si>
    <t>Bitan-agan</t>
  </si>
  <si>
    <t>Has available infrastructure such as Concrete roads,  covered court, Brgy. Hall, Day care center schools, health center building but cannot accommodate large number of evacuees during flood</t>
  </si>
  <si>
    <t>Bit-os</t>
  </si>
  <si>
    <t>Bonbon</t>
  </si>
  <si>
    <t>Has available infrastructure such as Concrete roads,  covered court, Brgy. Hall, Day care centers,  schools, , health center building but cannot accommodate large number of evacuees during flood</t>
  </si>
  <si>
    <t>Bugsukan</t>
  </si>
  <si>
    <t>Cabcabon</t>
  </si>
  <si>
    <t>Has available infrastructure such as semi Concrete roads,  covered court, Brgy. Hall, Day care centers,  schools, , health center building but cannot accommodate large number of evacuees during flood</t>
  </si>
  <si>
    <t>Camayahan</t>
  </si>
  <si>
    <t xml:space="preserve">Dankias </t>
  </si>
  <si>
    <t xml:space="preserve">De Oro </t>
  </si>
  <si>
    <t>Don Francisco</t>
  </si>
  <si>
    <t>Dulag</t>
  </si>
  <si>
    <t>Dumalagan</t>
  </si>
  <si>
    <t xml:space="preserve">Florida </t>
  </si>
  <si>
    <t>Kinamlutan</t>
  </si>
  <si>
    <t>Coastal</t>
  </si>
  <si>
    <t>Lumbocan</t>
  </si>
  <si>
    <t xml:space="preserve">Manuel J. Santos </t>
  </si>
  <si>
    <t xml:space="preserve">Maguinda </t>
  </si>
  <si>
    <t>Maibu</t>
  </si>
  <si>
    <t>Mandamo</t>
  </si>
  <si>
    <t>Manila de Bugabus</t>
  </si>
  <si>
    <t>Nongnong</t>
  </si>
  <si>
    <t xml:space="preserve">Pianing </t>
  </si>
  <si>
    <t>Pigdaulan</t>
  </si>
  <si>
    <t>Has available infrastructure such as Concrete roads,  covered court, Brgy. Hall, Day care centers,  schools, , health center building, women center, senior citizen but cannot accommodate large number of evacuees during flood</t>
  </si>
  <si>
    <t>Pinamanculan</t>
  </si>
  <si>
    <t>Salvacion</t>
  </si>
  <si>
    <t>San Mateo</t>
  </si>
  <si>
    <t>Santo Niño</t>
  </si>
  <si>
    <t xml:space="preserve">Sumile </t>
  </si>
  <si>
    <t>Sumilihon</t>
  </si>
  <si>
    <t xml:space="preserve">Tagabaca </t>
  </si>
  <si>
    <t>Taguibo</t>
  </si>
  <si>
    <t>Taligaman</t>
  </si>
  <si>
    <t>Tungao</t>
  </si>
  <si>
    <t>Row Labels</t>
  </si>
  <si>
    <t>Grand Total</t>
  </si>
  <si>
    <t>Sum of Affected population divided by total population</t>
  </si>
  <si>
    <t>Sum of % living in informal settlements</t>
  </si>
  <si>
    <t>Sum of % of population living in dwelling units made from light materials</t>
  </si>
  <si>
    <t>Sum of % of  old dependents</t>
  </si>
  <si>
    <t>Sum of % of PWDs</t>
  </si>
  <si>
    <t>Sum of % living below poverty threshold</t>
  </si>
  <si>
    <t>Sum of % of malnourished individuals</t>
  </si>
  <si>
    <t>Sum of Total score divided total number of inidicators</t>
  </si>
  <si>
    <t>Sector</t>
  </si>
  <si>
    <t>SUMMARY</t>
  </si>
  <si>
    <t>Degree of Impact/Threat level</t>
  </si>
  <si>
    <t>AC Level</t>
  </si>
  <si>
    <t>Summary and Findings</t>
  </si>
  <si>
    <t>Risk Level</t>
  </si>
  <si>
    <t>Impact</t>
  </si>
  <si>
    <t>Exposure</t>
  </si>
  <si>
    <t>Sensitivity</t>
  </si>
  <si>
    <t>Score (1-5)</t>
  </si>
  <si>
    <t>(Score 1-5)</t>
  </si>
  <si>
    <t>TL/AC</t>
  </si>
  <si>
    <t>Social</t>
  </si>
  <si>
    <t>Lesser Business Activities, Disruption of Classes</t>
  </si>
  <si>
    <t>3.2 = Medium</t>
  </si>
  <si>
    <t>2.9 = Medium</t>
  </si>
  <si>
    <t>1.08 = low</t>
  </si>
  <si>
    <t xml:space="preserve">Summarize impact, exposure and sensitivity
</t>
  </si>
  <si>
    <t>High</t>
  </si>
  <si>
    <t xml:space="preserve">Summarize Impact, exposure, sensitivity
</t>
  </si>
  <si>
    <t>Possibility of Soil Erosion, Disruption of Classes</t>
  </si>
  <si>
    <t>Possibility of Relocation of the affected population of lowland area, Disruption of Classes</t>
  </si>
  <si>
    <t>0.05% of population is affected</t>
  </si>
  <si>
    <t>23% of population is affected</t>
  </si>
  <si>
    <t>81% of population is affected</t>
  </si>
  <si>
    <t>1% are Malnourished 0.15% from informal settlements
1% are PWDS
6% are young and old dependents       55% are living in low poverty threshold    46% are living in dwelling units made from light materials</t>
  </si>
  <si>
    <t>1% are Malnourished   2.6% from informal settlements
1% are PWDS
13% young and old dependents         50% are living in low poverty threshold   45% are living in dwelling units made from light materials</t>
  </si>
  <si>
    <t>1% are Malnourished   21.8% from informal settlements
1% are PWDS
12% young and old dependents         49% are living in low poverty threshold    43% are living in dwelling units made from light materials</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</si>
</sst>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sz val="11"/>
      <color theme="1"/>
      <name val="Calibri"/>
      <family val="2"/>
      <scheme val="minor"/>
    </font>
    <font>
      <b/>
      <sz val="11"/>
      <color theme="1"/>
      <name val="Cambria"/>
      <family val="2"/>
      <scheme val="major"/>
    </font>
    <font>
      <sz val="11"/>
      <color theme="1"/>
      <name val="Cambria"/>
      <family val="2"/>
      <scheme val="major"/>
    </font>
    <font>
      <b/>
      <sz val="10"/>
      <color theme="1"/>
      <name val="Cambria"/>
      <family val="2"/>
      <scheme val="major"/>
    </font>
    <font>
      <b/>
      <sz val="14"/>
      <color theme="1"/>
      <name val="Cambria"/>
      <family val="2"/>
      <scheme val="major"/>
    </font>
    <font>
      <b/>
      <sz val="9"/>
      <color theme="1"/>
      <name val="Cambria"/>
      <family val="2"/>
      <scheme val="major"/>
    </font>
    <font>
      <i/>
      <sz val="9"/>
      <color theme="1"/>
      <name val="Cambria"/>
      <family val="2"/>
      <scheme val="major"/>
    </font>
    <font>
      <sz val="12"/>
      <color theme="1"/>
      <name val="Arial Narrow"/>
      <family val="2"/>
    </font>
    <font>
      <sz val="12"/>
      <color theme="1"/>
      <name val="Calibri"/>
      <family val="2"/>
      <scheme val="minor"/>
    </font>
    <font>
      <sz val="10"/>
      <color theme="1"/>
      <name val="Arial Narrow"/>
      <family val="2"/>
    </font>
    <font>
      <sz val="11"/>
      <color theme="1"/>
      <name val="Calibri"/>
      <family val="2"/>
    </font>
    <font>
      <b/>
      <sz val="10"/>
      <color theme="1"/>
      <name val="Montserrat"/>
    </font>
    <font>
      <b/>
      <sz val="14"/>
      <color theme="1"/>
      <name val="Montserrat"/>
    </font>
    <font>
      <i/>
      <sz val="9"/>
      <color theme="1"/>
      <name val="Montserrat"/>
    </font>
    <font>
      <sz val="10"/>
      <color theme="1"/>
      <name val="Montserrat"/>
    </font>
    <font>
      <sz val="10"/>
      <name val="Montserrat"/>
    </font>
  </fonts>
  <fills count="14">
    <fill>
      <patternFill patternType="none"/>
    </fill>
    <fill>
      <patternFill patternType="gray125"/>
    </fill>
    <fill>
      <patternFill patternType="solid">
        <fgColor theme="5" tint="0.39997558519241921"/>
        <bgColor indexed="64"/>
      </patternFill>
    </fill>
    <fill>
      <patternFill patternType="solid">
        <fgColor rgb="FF7BC4B7"/>
        <bgColor indexed="64"/>
      </patternFill>
    </fill>
    <fill>
      <patternFill patternType="solid">
        <fgColor rgb="FFA7D8CF"/>
        <bgColor indexed="64"/>
      </patternFill>
    </fill>
    <fill>
      <patternFill patternType="solid">
        <fgColor theme="5" tint="0.59999389629810485"/>
        <bgColor indexed="64"/>
      </patternFill>
    </fill>
    <fill>
      <patternFill patternType="solid">
        <fgColor rgb="FFD3EBE7"/>
        <bgColor indexed="64"/>
      </patternFill>
    </fill>
    <fill>
      <patternFill patternType="solid">
        <fgColor theme="0" tint="-0.34998626667073579"/>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0" borderId="0" xfId="0" applyFont="1"/>
    <xf numFmtId="0" fontId="3" fillId="0" borderId="0" xfId="0" applyFont="1"/>
    <xf numFmtId="10" fontId="3" fillId="0" borderId="0" xfId="0" applyNumberFormat="1" applyFont="1"/>
    <xf numFmtId="0" fontId="4" fillId="2"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10" fontId="4" fillId="3"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3" fillId="0" borderId="5" xfId="0" applyFont="1" applyBorder="1"/>
    <xf numFmtId="0" fontId="3" fillId="8" borderId="5" xfId="0" applyFont="1" applyFill="1" applyBorder="1"/>
    <xf numFmtId="0" fontId="8" fillId="8" borderId="6" xfId="0" applyFont="1" applyFill="1" applyBorder="1" applyAlignment="1">
      <alignment horizontal="left" vertical="center" wrapText="1"/>
    </xf>
    <xf numFmtId="2" fontId="0" fillId="8" borderId="5" xfId="0" applyNumberFormat="1" applyFill="1" applyBorder="1" applyAlignment="1">
      <alignment horizontal="center" vertical="center"/>
    </xf>
    <xf numFmtId="1" fontId="0" fillId="8" borderId="5" xfId="0" applyNumberFormat="1" applyFont="1" applyFill="1" applyBorder="1" applyAlignment="1">
      <alignment horizontal="center" vertical="center"/>
    </xf>
    <xf numFmtId="2" fontId="9" fillId="8" borderId="5" xfId="0" applyNumberFormat="1" applyFont="1" applyFill="1" applyBorder="1" applyAlignment="1">
      <alignment horizontal="center" vertical="center" wrapText="1"/>
    </xf>
    <xf numFmtId="1" fontId="0" fillId="8" borderId="5" xfId="0" applyNumberFormat="1" applyFill="1" applyBorder="1" applyAlignment="1">
      <alignment horizontal="center" vertical="center"/>
    </xf>
    <xf numFmtId="9" fontId="9" fillId="8" borderId="5" xfId="1" applyFont="1" applyFill="1" applyBorder="1" applyAlignment="1">
      <alignment horizontal="center" vertical="center" wrapText="1"/>
    </xf>
    <xf numFmtId="2" fontId="3" fillId="8" borderId="5" xfId="0" applyNumberFormat="1" applyFont="1" applyFill="1" applyBorder="1"/>
    <xf numFmtId="1" fontId="3" fillId="8" borderId="5" xfId="0" applyNumberFormat="1" applyFont="1" applyFill="1" applyBorder="1"/>
    <xf numFmtId="10" fontId="3" fillId="8" borderId="13" xfId="1" applyNumberFormat="1" applyFont="1" applyFill="1" applyBorder="1"/>
    <xf numFmtId="0" fontId="3" fillId="8" borderId="13" xfId="1" applyNumberFormat="1" applyFont="1" applyFill="1" applyBorder="1"/>
    <xf numFmtId="9" fontId="3" fillId="8" borderId="5" xfId="1" applyNumberFormat="1" applyFont="1" applyFill="1" applyBorder="1"/>
    <xf numFmtId="10" fontId="3" fillId="8" borderId="5" xfId="1" applyNumberFormat="1" applyFont="1" applyFill="1" applyBorder="1"/>
    <xf numFmtId="9" fontId="10" fillId="8" borderId="5" xfId="0" applyNumberFormat="1" applyFont="1" applyFill="1" applyBorder="1" applyAlignment="1">
      <alignment horizontal="center" vertical="center" wrapText="1"/>
    </xf>
    <xf numFmtId="0" fontId="8" fillId="8" borderId="6" xfId="0" applyFont="1" applyFill="1" applyBorder="1" applyAlignment="1">
      <alignment horizontal="center" vertical="center" wrapText="1"/>
    </xf>
    <xf numFmtId="10" fontId="10" fillId="8"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1" fontId="3" fillId="0" borderId="5" xfId="0" applyNumberFormat="1" applyFont="1" applyBorder="1"/>
    <xf numFmtId="0" fontId="10" fillId="8" borderId="5" xfId="0" applyFont="1" applyFill="1" applyBorder="1" applyAlignment="1">
      <alignment vertical="top" wrapText="1"/>
    </xf>
    <xf numFmtId="0" fontId="9" fillId="8" borderId="5" xfId="0" applyFont="1" applyFill="1" applyBorder="1" applyAlignment="1">
      <alignment horizontal="center" vertical="center" wrapText="1"/>
    </xf>
    <xf numFmtId="0" fontId="10" fillId="8" borderId="5" xfId="0" applyNumberFormat="1" applyFont="1" applyFill="1" applyBorder="1" applyAlignment="1" applyProtection="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8" fillId="8" borderId="5" xfId="0" applyFont="1" applyFill="1" applyBorder="1" applyAlignment="1">
      <alignment horizontal="left" vertical="center" wrapText="1"/>
    </xf>
    <xf numFmtId="0" fontId="3" fillId="8" borderId="13" xfId="0" applyFont="1" applyFill="1" applyBorder="1" applyAlignment="1">
      <alignment horizontal="center" vertical="center"/>
    </xf>
    <xf numFmtId="2" fontId="11" fillId="8" borderId="5" xfId="0" applyNumberFormat="1" applyFont="1" applyFill="1" applyBorder="1" applyAlignment="1">
      <alignment horizontal="right" vertical="center"/>
    </xf>
    <xf numFmtId="0" fontId="3" fillId="8" borderId="13" xfId="0" applyFont="1" applyFill="1" applyBorder="1" applyAlignment="1">
      <alignment horizontal="right" vertical="center"/>
    </xf>
    <xf numFmtId="0" fontId="3" fillId="8" borderId="0" xfId="0" applyFont="1" applyFill="1"/>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0" fontId="0" fillId="0" borderId="0" xfId="0" applyAlignment="1">
      <alignment horizontal="left" inden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5" fillId="13" borderId="5" xfId="0" applyFont="1" applyFill="1" applyBorder="1" applyAlignment="1">
      <alignment vertical="top" wrapText="1"/>
    </xf>
    <xf numFmtId="0" fontId="15" fillId="13" borderId="5" xfId="0" applyFont="1" applyFill="1" applyBorder="1" applyAlignment="1">
      <alignment horizontal="center" vertical="top" wrapText="1"/>
    </xf>
    <xf numFmtId="0" fontId="15" fillId="0" borderId="5" xfId="0" applyFont="1" applyBorder="1" applyAlignment="1">
      <alignment horizontal="center" vertical="top" wrapText="1"/>
    </xf>
    <xf numFmtId="0" fontId="16" fillId="0" borderId="5" xfId="0" applyFont="1" applyBorder="1" applyAlignment="1">
      <alignment horizontal="center" vertical="top" wrapText="1"/>
    </xf>
    <xf numFmtId="0" fontId="15" fillId="13" borderId="13" xfId="0" applyFont="1" applyFill="1" applyBorder="1" applyAlignment="1">
      <alignment vertical="top" wrapText="1"/>
    </xf>
    <xf numFmtId="0" fontId="15" fillId="13" borderId="15" xfId="0" applyFont="1" applyFill="1" applyBorder="1" applyAlignment="1">
      <alignment horizontal="center" vertical="top" wrapText="1"/>
    </xf>
    <xf numFmtId="0" fontId="15" fillId="0" borderId="13" xfId="0" applyFont="1" applyBorder="1" applyAlignment="1">
      <alignment horizontal="center" vertical="top" wrapText="1"/>
    </xf>
    <xf numFmtId="0" fontId="16" fillId="0" borderId="16" xfId="0" applyFont="1" applyBorder="1" applyAlignment="1">
      <alignment horizontal="center" vertical="top" wrapText="1"/>
    </xf>
    <xf numFmtId="0" fontId="15" fillId="13" borderId="7" xfId="0" applyFont="1" applyFill="1" applyBorder="1" applyAlignment="1">
      <alignment horizontal="center" vertical="top" wrapText="1"/>
    </xf>
    <xf numFmtId="0" fontId="14" fillId="7" borderId="12" xfId="0" applyFont="1" applyFill="1" applyBorder="1" applyAlignment="1">
      <alignment horizontal="center" vertical="top" wrapText="1"/>
    </xf>
    <xf numFmtId="0" fontId="0" fillId="13" borderId="5" xfId="0" applyFill="1" applyBorder="1" applyAlignment="1">
      <alignment horizontal="center" vertical="top"/>
    </xf>
    <xf numFmtId="0" fontId="0" fillId="13" borderId="13" xfId="0" applyFill="1" applyBorder="1" applyAlignment="1">
      <alignment horizontal="center" vertical="top"/>
    </xf>
    <xf numFmtId="0" fontId="0" fillId="0" borderId="0" xfId="0" applyAlignment="1">
      <alignment horizontal="center" vertical="top"/>
    </xf>
    <xf numFmtId="9" fontId="0" fillId="0" borderId="0" xfId="1" applyFont="1"/>
    <xf numFmtId="10" fontId="0" fillId="0" borderId="0" xfId="0" applyNumberFormat="1"/>
    <xf numFmtId="0" fontId="4" fillId="6"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8" xfId="0" applyFont="1" applyBorder="1" applyAlignment="1">
      <alignment horizontal="center" vertical="top" wrapText="1"/>
    </xf>
    <xf numFmtId="0" fontId="12" fillId="11" borderId="1"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5" fillId="0" borderId="9" xfId="0" applyFont="1" applyBorder="1" applyAlignment="1">
      <alignment horizontal="center" vertical="top" wrapText="1"/>
    </xf>
    <xf numFmtId="0" fontId="15" fillId="0" borderId="14" xfId="0" applyFont="1" applyBorder="1" applyAlignment="1">
      <alignment horizontal="center" vertical="top"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top" wrapText="1"/>
    </xf>
    <xf numFmtId="0" fontId="12" fillId="2" borderId="8" xfId="0" applyFont="1" applyFill="1" applyBorder="1" applyAlignment="1">
      <alignment horizontal="center" vertical="top" wrapText="1"/>
    </xf>
    <xf numFmtId="0" fontId="13" fillId="9" borderId="1"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8" xfId="0" applyFont="1" applyFill="1" applyBorder="1" applyAlignment="1">
      <alignment horizontal="center" vertical="center" wrapText="1"/>
    </xf>
  </cellXfs>
  <cellStyles count="2">
    <cellStyle name="Normal" xfId="0" builtinId="0"/>
    <cellStyle name="Percent" xfId="1" builtinId="5"/>
  </cellStyles>
  <dxfs count="16">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4" formatCode="0.00%"/>
    </dxf>
    <dxf>
      <numFmt numFmtId="13" formatCode="0%"/>
    </dxf>
    <dxf>
      <numFmt numFmtId="13" formatCode="0%"/>
    </dxf>
    <dxf>
      <numFmt numFmtId="0" formatCode="General"/>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CDRA/CSWD_Population_Flo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ownloads/CDRA/Population%20-%20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VA_Population"/>
      <sheetName val="DRA_Population"/>
      <sheetName val="6. Summary"/>
      <sheetName val="Technical Options"/>
    </sheetNames>
    <sheetDataSet>
      <sheetData sheetId="0"/>
      <sheetData sheetId="1"/>
      <sheetData sheetId="2"/>
      <sheetData sheetId="3">
        <row r="24">
          <cell r="B24">
            <v>3</v>
          </cell>
        </row>
        <row r="25">
          <cell r="B25">
            <v>2</v>
          </cell>
        </row>
        <row r="26">
          <cell r="B2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oding"/>
      <sheetName val="SLR "/>
      <sheetName val="RIL"/>
      <sheetName val="SS"/>
      <sheetName val="Erosion"/>
      <sheetName val="Flooding_Pivot"/>
      <sheetName val="Summary"/>
    </sheetNames>
    <sheetDataSet>
      <sheetData sheetId="0">
        <row r="10">
          <cell r="F10" t="str">
            <v>Amparo</v>
          </cell>
          <cell r="G10">
            <v>1295.1500000000001</v>
          </cell>
          <cell r="H10">
            <v>2981</v>
          </cell>
          <cell r="I10">
            <v>2.3016638999343706</v>
          </cell>
          <cell r="J10">
            <v>468.42599999999999</v>
          </cell>
          <cell r="K10">
            <v>1078.1600000000001</v>
          </cell>
          <cell r="L10">
            <v>0.36167728950016775</v>
          </cell>
          <cell r="M10">
            <v>4</v>
          </cell>
          <cell r="N10">
            <v>0</v>
          </cell>
          <cell r="O10">
            <v>0</v>
          </cell>
          <cell r="P10">
            <v>0</v>
          </cell>
          <cell r="Q10">
            <v>1</v>
          </cell>
          <cell r="R10">
            <v>306</v>
          </cell>
          <cell r="S10">
            <v>126</v>
          </cell>
          <cell r="T10">
            <v>0.41176470588235292</v>
          </cell>
          <cell r="U10">
            <v>4</v>
          </cell>
          <cell r="V10">
            <v>928</v>
          </cell>
          <cell r="W10">
            <v>0.31130493123113051</v>
          </cell>
          <cell r="X10">
            <v>4</v>
          </cell>
          <cell r="Y10">
            <v>169</v>
          </cell>
          <cell r="Z10">
            <v>5.6692385105669235E-2</v>
          </cell>
          <cell r="AA10">
            <v>2</v>
          </cell>
          <cell r="AB10">
            <v>14</v>
          </cell>
          <cell r="AC10">
            <v>4.6964106004696408E-3</v>
          </cell>
          <cell r="AD10">
            <v>1</v>
          </cell>
          <cell r="AE10">
            <v>0.45</v>
          </cell>
          <cell r="AF10">
            <v>4</v>
          </cell>
          <cell r="AG10">
            <v>5.0000000000000001E-3</v>
          </cell>
          <cell r="AH10">
            <v>1</v>
          </cell>
          <cell r="AI10">
            <v>2.4285714285714284</v>
          </cell>
          <cell r="AJ10">
            <v>0</v>
          </cell>
          <cell r="AK10">
            <v>3.2142857142857144</v>
          </cell>
          <cell r="AL10" t="str">
            <v>MEDIUM HIGH</v>
          </cell>
          <cell r="AM10" t="str">
            <v>5% Calamity fund             Access to private sectors financial assistance from LGU &amp; DSWD    but has limited access to resources to respond to hazard.</v>
          </cell>
          <cell r="AN10">
            <v>2</v>
          </cell>
          <cell r="AO10" t="str">
            <v>Very limited Equipment and facilities for assistance</v>
          </cell>
          <cell r="AP10">
            <v>2</v>
          </cell>
          <cell r="AQ10" t="str">
            <v>Has available infrastructure such as semi Concrete roads, Mini gym , Brgy. Hall, schools, Day care center , health center building but cannot accommodate large number of evacuees during flood</v>
          </cell>
          <cell r="AR10">
            <v>3</v>
          </cell>
          <cell r="AS10" t="str">
            <v>Information Education Campaign, Alert Level; communication facilities are in place, but procedures are not yet in place</v>
          </cell>
          <cell r="AT10">
            <v>3</v>
          </cell>
          <cell r="AU10" t="str">
            <v>BDRRM                        RESCUE TEAM, Ordinances , laws, Disaster Plan</v>
          </cell>
          <cell r="AV10">
            <v>4</v>
          </cell>
          <cell r="AW10" t="str">
            <v xml:space="preserve">There are access to available Emergency Shelter Assistance, availability of emergency response team </v>
          </cell>
          <cell r="AX10">
            <v>4</v>
          </cell>
          <cell r="AY10">
            <v>3</v>
          </cell>
          <cell r="AZ10">
            <v>0</v>
          </cell>
          <cell r="BA10">
            <v>1.0714285714285714</v>
          </cell>
          <cell r="BB10" t="str">
            <v>MEDIUM HIGH</v>
          </cell>
          <cell r="BC10">
            <v>3</v>
          </cell>
          <cell r="BD10">
            <v>18</v>
          </cell>
          <cell r="BE10" t="str">
            <v>LOW RISK</v>
          </cell>
        </row>
        <row r="11">
          <cell r="F11" t="str">
            <v>Ampayon</v>
          </cell>
          <cell r="G11">
            <v>642.64400000000001</v>
          </cell>
          <cell r="H11">
            <v>12720</v>
          </cell>
          <cell r="I11">
            <v>19.79322922177753</v>
          </cell>
          <cell r="J11">
            <v>642.54300000000001</v>
          </cell>
          <cell r="K11">
            <v>12718</v>
          </cell>
          <cell r="L11">
            <v>0.99984276729559751</v>
          </cell>
          <cell r="M11">
            <v>5</v>
          </cell>
          <cell r="N11">
            <v>0</v>
          </cell>
          <cell r="O11">
            <v>0</v>
          </cell>
          <cell r="P11">
            <v>1.1695906432748537</v>
          </cell>
          <cell r="Q11">
            <v>1</v>
          </cell>
          <cell r="R11">
            <v>654</v>
          </cell>
          <cell r="S11">
            <v>220</v>
          </cell>
          <cell r="T11">
            <v>0.3363914373088685</v>
          </cell>
          <cell r="U11">
            <v>4</v>
          </cell>
          <cell r="V11">
            <v>2024</v>
          </cell>
          <cell r="W11">
            <v>0.1591194968553459</v>
          </cell>
          <cell r="X11">
            <v>3</v>
          </cell>
          <cell r="Y11">
            <v>435</v>
          </cell>
          <cell r="Z11">
            <v>3.4198113207547169E-2</v>
          </cell>
          <cell r="AA11">
            <v>1</v>
          </cell>
          <cell r="AB11">
            <v>68</v>
          </cell>
          <cell r="AC11">
            <v>5.3459119496855343E-3</v>
          </cell>
          <cell r="AD11">
            <v>1</v>
          </cell>
          <cell r="AE11">
            <v>0.5</v>
          </cell>
          <cell r="AF11">
            <v>5</v>
          </cell>
          <cell r="AG11">
            <v>5.0000000000000001E-3</v>
          </cell>
          <cell r="AH11">
            <v>1</v>
          </cell>
          <cell r="AI11">
            <v>2.2857142857142856</v>
          </cell>
          <cell r="AJ11">
            <v>0</v>
          </cell>
          <cell r="AK11">
            <v>3.6428571428571428</v>
          </cell>
          <cell r="AL11" t="str">
            <v>MEDIUM HIGH</v>
          </cell>
          <cell r="AM11" t="str">
            <v>5% Calamity fund             Access to private sectors financial assistance from LGU &amp; DSWD    but has limited access to resources to respond to hazard.</v>
          </cell>
          <cell r="AN11">
            <v>2</v>
          </cell>
          <cell r="AO11" t="str">
            <v>Very limited Equipment and facilities for assistance</v>
          </cell>
          <cell r="AP11">
            <v>2</v>
          </cell>
          <cell r="AQ11" t="str">
            <v>Has available infrastructure such as Concrete roads, covered court, Brgy. Hall, schools, Multi Purpose hall, health center building but cannot accommodate large number of evacuees during flood</v>
          </cell>
          <cell r="AR11">
            <v>3</v>
          </cell>
          <cell r="AS11" t="str">
            <v>Information Education Campaign, Alert Level; communication facilities are in place, but procedures are not yet in place</v>
          </cell>
          <cell r="AT11">
            <v>3</v>
          </cell>
          <cell r="AU11" t="str">
            <v>BDRRM                        RESCUE TEAM, Ordinances , laws, Disaster Plan</v>
          </cell>
          <cell r="AV11">
            <v>4</v>
          </cell>
          <cell r="AW11" t="str">
            <v xml:space="preserve">There are access to available Emergency Shelter Assistance, availability of emergency response team </v>
          </cell>
          <cell r="AX11">
            <v>4</v>
          </cell>
          <cell r="AY11">
            <v>3</v>
          </cell>
          <cell r="AZ11">
            <v>0</v>
          </cell>
          <cell r="BA11">
            <v>1.2142857142857142</v>
          </cell>
          <cell r="BB11" t="str">
            <v>MEDIUM HIGH</v>
          </cell>
          <cell r="BC11">
            <v>3</v>
          </cell>
          <cell r="BD11">
            <v>18</v>
          </cell>
          <cell r="BE11" t="str">
            <v>LOW RISK</v>
          </cell>
        </row>
        <row r="12">
          <cell r="F12" t="str">
            <v>Anticala</v>
          </cell>
          <cell r="G12">
            <v>6416.98</v>
          </cell>
          <cell r="H12">
            <v>3864</v>
          </cell>
          <cell r="I12">
            <v>0.60215241437560973</v>
          </cell>
          <cell r="J12">
            <v>124.306</v>
          </cell>
          <cell r="K12">
            <v>74.851299999999995</v>
          </cell>
          <cell r="L12">
            <v>1.9371454451345756E-2</v>
          </cell>
          <cell r="M12">
            <v>1</v>
          </cell>
          <cell r="N12">
            <v>0</v>
          </cell>
          <cell r="O12">
            <v>0</v>
          </cell>
          <cell r="P12">
            <v>0</v>
          </cell>
          <cell r="Q12">
            <v>1</v>
          </cell>
          <cell r="R12">
            <v>512</v>
          </cell>
          <cell r="S12">
            <v>223</v>
          </cell>
          <cell r="T12">
            <v>0.435546875</v>
          </cell>
          <cell r="U12">
            <v>4</v>
          </cell>
          <cell r="V12">
            <v>1385</v>
          </cell>
          <cell r="W12">
            <v>0.3584368530020704</v>
          </cell>
          <cell r="X12">
            <v>4</v>
          </cell>
          <cell r="Y12">
            <v>264</v>
          </cell>
          <cell r="Z12">
            <v>6.8322981366459631E-2</v>
          </cell>
          <cell r="AA12">
            <v>2</v>
          </cell>
          <cell r="AB12">
            <v>27</v>
          </cell>
          <cell r="AC12">
            <v>6.987577639751553E-3</v>
          </cell>
          <cell r="AD12">
            <v>1</v>
          </cell>
          <cell r="AE12">
            <v>0.45</v>
          </cell>
          <cell r="AF12">
            <v>4</v>
          </cell>
          <cell r="AG12">
            <v>5.0000000000000001E-3</v>
          </cell>
          <cell r="AH12">
            <v>1</v>
          </cell>
          <cell r="AI12">
            <v>2.4285714285714284</v>
          </cell>
          <cell r="AJ12">
            <v>0</v>
          </cell>
          <cell r="AK12">
            <v>1.7142857142857142</v>
          </cell>
          <cell r="AL12" t="str">
            <v>HIGH</v>
          </cell>
          <cell r="AM12" t="str">
            <v>5% Calamity fund             Access to private sectors financial assistance from LGU &amp; DSWD    but has limited access to resources to respond to hazard.</v>
          </cell>
          <cell r="AN12">
            <v>2</v>
          </cell>
          <cell r="AO12" t="str">
            <v>Very limited Equipment and facilities for assistance</v>
          </cell>
          <cell r="AP12">
            <v>2</v>
          </cell>
          <cell r="AQ12" t="str">
            <v>Has available infrastructure such as Concrete roads, Dike, covered court, Brgy. Hall, schools, Senior Citizen, health center building but cannot accommodate large number of evacuees during flood</v>
          </cell>
          <cell r="AR12">
            <v>3</v>
          </cell>
          <cell r="AS12" t="str">
            <v>Information Education Campaign, Alert Level; communication facilities are in place, but procedures are not yet in place</v>
          </cell>
          <cell r="AT12">
            <v>3</v>
          </cell>
          <cell r="AU12" t="str">
            <v>BDRRM                        RESCUE TEAM, Ordinances , laws, Disaster Plan</v>
          </cell>
          <cell r="AV12">
            <v>4</v>
          </cell>
          <cell r="AW12" t="str">
            <v xml:space="preserve">There are access to available Emergency Shelter Assistance, availability of emergency response team </v>
          </cell>
          <cell r="AX12">
            <v>4</v>
          </cell>
          <cell r="AY12">
            <v>3</v>
          </cell>
          <cell r="AZ12">
            <v>0</v>
          </cell>
          <cell r="BA12">
            <v>0.5714285714285714</v>
          </cell>
          <cell r="BB12" t="str">
            <v>HIGH</v>
          </cell>
          <cell r="BC12">
            <v>3</v>
          </cell>
          <cell r="BD12">
            <v>18</v>
          </cell>
          <cell r="BE12" t="str">
            <v>LOW RISK</v>
          </cell>
        </row>
        <row r="13">
          <cell r="F13" t="str">
            <v>Antongalon</v>
          </cell>
          <cell r="G13">
            <v>694.41800000000001</v>
          </cell>
          <cell r="H13">
            <v>3643</v>
          </cell>
          <cell r="I13">
            <v>5.2461197722409265</v>
          </cell>
          <cell r="J13">
            <v>590.73500000000001</v>
          </cell>
          <cell r="K13">
            <v>3099.07</v>
          </cell>
          <cell r="L13">
            <v>0.85069173757891847</v>
          </cell>
          <cell r="M13">
            <v>5</v>
          </cell>
          <cell r="N13">
            <v>0</v>
          </cell>
          <cell r="O13">
            <v>0</v>
          </cell>
          <cell r="P13">
            <v>0.3058103975535168</v>
          </cell>
          <cell r="Q13">
            <v>1</v>
          </cell>
          <cell r="R13">
            <v>401</v>
          </cell>
          <cell r="S13">
            <v>244</v>
          </cell>
          <cell r="T13">
            <v>0.60847880299251866</v>
          </cell>
          <cell r="U13">
            <v>5</v>
          </cell>
          <cell r="V13">
            <v>1101</v>
          </cell>
          <cell r="W13">
            <v>0.30222344221795222</v>
          </cell>
          <cell r="X13">
            <v>3</v>
          </cell>
          <cell r="Y13">
            <v>273</v>
          </cell>
          <cell r="Z13">
            <v>7.4938237716167991E-2</v>
          </cell>
          <cell r="AA13">
            <v>2</v>
          </cell>
          <cell r="AB13">
            <v>66</v>
          </cell>
          <cell r="AC13">
            <v>1.8116936590721933E-2</v>
          </cell>
          <cell r="AD13">
            <v>1</v>
          </cell>
          <cell r="AE13">
            <v>0.45</v>
          </cell>
          <cell r="AF13">
            <v>4</v>
          </cell>
          <cell r="AG13">
            <v>5.0000000000000001E-3</v>
          </cell>
          <cell r="AH13">
            <v>1</v>
          </cell>
          <cell r="AI13">
            <v>2.4285714285714284</v>
          </cell>
          <cell r="AJ13">
            <v>0</v>
          </cell>
          <cell r="AK13">
            <v>3.7142857142857144</v>
          </cell>
          <cell r="AL13" t="str">
            <v>MEDIUM HIGH</v>
          </cell>
          <cell r="AM13" t="str">
            <v>5% Calamity fund             Access to private sectors financial assistance from LGU &amp; DSWD    but has limited access to resources to respond to hazard.</v>
          </cell>
          <cell r="AN13">
            <v>2</v>
          </cell>
          <cell r="AO13" t="str">
            <v>Very limited Equipment and facilities for assistance</v>
          </cell>
          <cell r="AP13">
            <v>2</v>
          </cell>
          <cell r="AQ13" t="str">
            <v>Has available infrastructure such as Concrete roads,  covered court, Brgy. Hall, schools, Senior Citizen, health center building, multi purpose hall but cannot accommodate large number of evacuees during flood</v>
          </cell>
          <cell r="AR13">
            <v>3</v>
          </cell>
          <cell r="AS13" t="str">
            <v>Information Education Campaign, Alert Level; communication facilities are in place, but procedures are not yet in place</v>
          </cell>
          <cell r="AT13">
            <v>3</v>
          </cell>
          <cell r="AU13" t="str">
            <v>BDRRM                        RESCUE TEAM, Ordinances , laws, Disaster Plan</v>
          </cell>
          <cell r="AV13">
            <v>4</v>
          </cell>
          <cell r="AW13" t="str">
            <v xml:space="preserve">There are access to available Emergency Shelter Assistance, availability of emergency response team </v>
          </cell>
          <cell r="AX13">
            <v>4</v>
          </cell>
          <cell r="AY13">
            <v>3</v>
          </cell>
          <cell r="AZ13">
            <v>0</v>
          </cell>
          <cell r="BA13">
            <v>1.2380952380952381</v>
          </cell>
          <cell r="BB13" t="str">
            <v>MEDIUM HIGH</v>
          </cell>
          <cell r="BC13">
            <v>4</v>
          </cell>
          <cell r="BD13">
            <v>24</v>
          </cell>
          <cell r="BE13" t="str">
            <v>LOW RISK</v>
          </cell>
        </row>
        <row r="14">
          <cell r="F14" t="str">
            <v>Aupagan</v>
          </cell>
          <cell r="G14">
            <v>849.21500000000003</v>
          </cell>
          <cell r="H14">
            <v>1660</v>
          </cell>
          <cell r="I14">
            <v>1.9547464423025971</v>
          </cell>
          <cell r="J14">
            <v>472.73599999999999</v>
          </cell>
          <cell r="K14">
            <v>924.08100000000002</v>
          </cell>
          <cell r="L14">
            <v>0.55667530120481934</v>
          </cell>
          <cell r="M14">
            <v>5</v>
          </cell>
          <cell r="N14">
            <v>0</v>
          </cell>
          <cell r="O14">
            <v>0</v>
          </cell>
          <cell r="P14">
            <v>1.953125</v>
          </cell>
          <cell r="Q14">
            <v>1</v>
          </cell>
          <cell r="R14">
            <v>244</v>
          </cell>
          <cell r="S14">
            <v>142</v>
          </cell>
          <cell r="T14">
            <v>0.58196721311475408</v>
          </cell>
          <cell r="U14">
            <v>5</v>
          </cell>
          <cell r="V14">
            <v>636</v>
          </cell>
          <cell r="W14">
            <v>0.38313253012048193</v>
          </cell>
          <cell r="X14">
            <v>4</v>
          </cell>
          <cell r="Y14">
            <v>165</v>
          </cell>
          <cell r="Z14">
            <v>9.9397590361445784E-2</v>
          </cell>
          <cell r="AA14">
            <v>2</v>
          </cell>
          <cell r="AB14">
            <v>3</v>
          </cell>
          <cell r="AC14">
            <v>1.8072289156626507E-3</v>
          </cell>
          <cell r="AD14">
            <v>1</v>
          </cell>
          <cell r="AE14">
            <v>0.55000000000000004</v>
          </cell>
          <cell r="AF14">
            <v>5</v>
          </cell>
          <cell r="AG14">
            <v>5.0000000000000001E-3</v>
          </cell>
          <cell r="AH14">
            <v>1</v>
          </cell>
          <cell r="AI14">
            <v>2.7142857142857144</v>
          </cell>
          <cell r="AJ14">
            <v>0</v>
          </cell>
          <cell r="AK14">
            <v>3.8571428571428572</v>
          </cell>
          <cell r="AL14" t="str">
            <v>MEDIUM HIGH</v>
          </cell>
          <cell r="AM14" t="str">
            <v>5% Calamity fund             Access to private sectors financial assistance from LGU &amp; DSWD    but has limited access to resources to respond to hazard.</v>
          </cell>
          <cell r="AN14">
            <v>2</v>
          </cell>
          <cell r="AO14" t="str">
            <v>Very limited Equipment and facilities for assistance</v>
          </cell>
          <cell r="AP14">
            <v>2</v>
          </cell>
          <cell r="AQ14" t="str">
            <v>Has available infrastructure such as covered court, Brgy. Hall, schools,  health center building Day care center, but cannot accommodate large number of evacuees during flood</v>
          </cell>
          <cell r="AR14">
            <v>3</v>
          </cell>
          <cell r="AS14" t="str">
            <v>Information Education Campaign, Alert Level; communication facilities are in place, but procedures are not yet in place</v>
          </cell>
          <cell r="AT14">
            <v>3</v>
          </cell>
          <cell r="AU14" t="str">
            <v>BDRRM                        RESCUE TEAM, Ordinances , laws, Disaster Plan</v>
          </cell>
          <cell r="AV14">
            <v>4</v>
          </cell>
          <cell r="AW14" t="str">
            <v xml:space="preserve">There are access to available Emergency Shelter Assistance, availability of emergency response team </v>
          </cell>
          <cell r="AX14">
            <v>4</v>
          </cell>
          <cell r="AY14">
            <v>3</v>
          </cell>
          <cell r="AZ14">
            <v>0</v>
          </cell>
          <cell r="BA14">
            <v>1.2857142857142858</v>
          </cell>
          <cell r="BB14" t="str">
            <v>MEDIUM HIGH</v>
          </cell>
          <cell r="BC14">
            <v>3</v>
          </cell>
          <cell r="BD14">
            <v>18</v>
          </cell>
          <cell r="BE14" t="str">
            <v>LOW RISK</v>
          </cell>
        </row>
        <row r="15">
          <cell r="F15" t="str">
            <v>Baan Km. 3</v>
          </cell>
          <cell r="G15">
            <v>1025.6500000000001</v>
          </cell>
          <cell r="H15">
            <v>11308</v>
          </cell>
          <cell r="I15">
            <v>11.025203529469117</v>
          </cell>
          <cell r="J15">
            <v>1025.6500000000001</v>
          </cell>
          <cell r="K15">
            <v>11308</v>
          </cell>
          <cell r="L15">
            <v>1</v>
          </cell>
          <cell r="M15">
            <v>5</v>
          </cell>
          <cell r="N15">
            <v>0</v>
          </cell>
          <cell r="O15">
            <v>0</v>
          </cell>
          <cell r="P15">
            <v>0</v>
          </cell>
          <cell r="Q15">
            <v>1</v>
          </cell>
          <cell r="R15">
            <v>313</v>
          </cell>
          <cell r="S15">
            <v>95</v>
          </cell>
          <cell r="T15">
            <v>0.30351437699680511</v>
          </cell>
          <cell r="U15">
            <v>3</v>
          </cell>
          <cell r="V15">
            <v>975</v>
          </cell>
          <cell r="W15">
            <v>8.6222143615139718E-2</v>
          </cell>
          <cell r="X15">
            <v>2</v>
          </cell>
          <cell r="Y15">
            <v>480</v>
          </cell>
          <cell r="Z15">
            <v>4.2447824548991861E-2</v>
          </cell>
          <cell r="AA15">
            <v>1</v>
          </cell>
          <cell r="AB15">
            <v>63</v>
          </cell>
          <cell r="AC15">
            <v>5.571276972055182E-3</v>
          </cell>
          <cell r="AD15">
            <v>1</v>
          </cell>
          <cell r="AE15">
            <v>0.65</v>
          </cell>
          <cell r="AF15">
            <v>5</v>
          </cell>
          <cell r="AG15">
            <v>5.0000000000000001E-3</v>
          </cell>
          <cell r="AH15">
            <v>1</v>
          </cell>
          <cell r="AI15">
            <v>2</v>
          </cell>
          <cell r="AJ15">
            <v>0</v>
          </cell>
          <cell r="AK15">
            <v>3.5</v>
          </cell>
          <cell r="AL15" t="str">
            <v>HIGH</v>
          </cell>
          <cell r="AM15" t="str">
            <v>5% Calamity fund             Access to private sectors financial assistance from LGU &amp; DSWD    but has limited access to resources to respond to hazard.</v>
          </cell>
          <cell r="AN15">
            <v>2</v>
          </cell>
          <cell r="AO15" t="str">
            <v>Very limited Equipment and facilities for assistance</v>
          </cell>
          <cell r="AP15">
            <v>2</v>
          </cell>
          <cell r="AQ15" t="str">
            <v>Has available infrastructure such as Concrete roads, covered court, Brgy. Hall,Day  care center , schools, Senior Citizen, health center building, Birthing clinic but cannot accommodate large number of evacuees during flood</v>
          </cell>
          <cell r="AR15">
            <v>2</v>
          </cell>
          <cell r="AS15" t="str">
            <v>Information Education Campaign, Alert Level; communication facilities are in place, but procedures are not yet in place</v>
          </cell>
          <cell r="AT15">
            <v>3</v>
          </cell>
          <cell r="AU15" t="str">
            <v>BDRRM                        RESCUE TEAM, Ordinances , laws, Disaster Plan</v>
          </cell>
          <cell r="AV15">
            <v>4</v>
          </cell>
          <cell r="AW15" t="str">
            <v xml:space="preserve">There are access to available Emergency Shelter Assistance, availability of emergency response team </v>
          </cell>
          <cell r="AX15">
            <v>4</v>
          </cell>
          <cell r="AY15">
            <v>2.8333333333333335</v>
          </cell>
          <cell r="AZ15">
            <v>0</v>
          </cell>
          <cell r="BA15">
            <v>1.2352941176470587</v>
          </cell>
          <cell r="BB15" t="str">
            <v>HIGH</v>
          </cell>
          <cell r="BC15">
            <v>3</v>
          </cell>
          <cell r="BD15">
            <v>18</v>
          </cell>
          <cell r="BE15" t="str">
            <v>LOW RISK</v>
          </cell>
        </row>
        <row r="16">
          <cell r="F16" t="str">
            <v xml:space="preserve">Baan Riverside </v>
          </cell>
          <cell r="G16">
            <v>57.914499999999997</v>
          </cell>
          <cell r="H16">
            <v>5376</v>
          </cell>
          <cell r="I16">
            <v>92.826494228561074</v>
          </cell>
          <cell r="J16">
            <v>57.914499999999997</v>
          </cell>
          <cell r="K16">
            <v>5376</v>
          </cell>
          <cell r="L16">
            <v>1</v>
          </cell>
          <cell r="M16">
            <v>5</v>
          </cell>
          <cell r="N16">
            <v>0</v>
          </cell>
          <cell r="O16">
            <v>0</v>
          </cell>
          <cell r="P16">
            <v>10</v>
          </cell>
          <cell r="Q16">
            <v>2</v>
          </cell>
          <cell r="R16">
            <v>248</v>
          </cell>
          <cell r="S16">
            <v>53</v>
          </cell>
          <cell r="T16">
            <v>0.21370967741935484</v>
          </cell>
          <cell r="U16">
            <v>3</v>
          </cell>
          <cell r="V16">
            <v>730</v>
          </cell>
          <cell r="W16">
            <v>0.13578869047619047</v>
          </cell>
          <cell r="X16">
            <v>2</v>
          </cell>
          <cell r="Y16">
            <v>287</v>
          </cell>
          <cell r="Z16">
            <v>5.3385416666666664E-2</v>
          </cell>
          <cell r="AA16">
            <v>1</v>
          </cell>
          <cell r="AB16">
            <v>15</v>
          </cell>
          <cell r="AC16">
            <v>2.7901785714285715E-3</v>
          </cell>
          <cell r="AD16">
            <v>1</v>
          </cell>
          <cell r="AE16">
            <v>0.65</v>
          </cell>
          <cell r="AF16">
            <v>5</v>
          </cell>
          <cell r="AG16">
            <v>5.0000000000000001E-3</v>
          </cell>
          <cell r="AH16">
            <v>1</v>
          </cell>
          <cell r="AI16">
            <v>2.1428571428571428</v>
          </cell>
          <cell r="AJ16">
            <v>0</v>
          </cell>
          <cell r="AK16">
            <v>3.5714285714285712</v>
          </cell>
          <cell r="AL16" t="str">
            <v>HIGH</v>
          </cell>
          <cell r="AM16" t="str">
            <v>5% Calamity fund             Access to private sectors financial assistance from LGU &amp; DSWD    but has limited access to resources to respond to hazard.</v>
          </cell>
          <cell r="AN16">
            <v>2</v>
          </cell>
          <cell r="AO16" t="str">
            <v>Very limited Equipment and facilities for assistance</v>
          </cell>
          <cell r="AP16">
            <v>2</v>
          </cell>
          <cell r="AQ16" t="str">
            <v>Has available infrastructure such as Concrete roads, basketball court, Brgy. Hall, schools,Day Care Centers, Senior Citizen, health center building but cannot accommodate large number of evacuees during flood</v>
          </cell>
          <cell r="AR16">
            <v>2</v>
          </cell>
          <cell r="AS16" t="str">
            <v>Information Education Campaign, Alert Level; communication facilities are in place, but procedures are not yet in place</v>
          </cell>
          <cell r="AT16">
            <v>3</v>
          </cell>
          <cell r="AU16" t="str">
            <v>BDRRM                        RESCUE TEAM, Ordinances , laws, Disaster Plan</v>
          </cell>
          <cell r="AV16">
            <v>4</v>
          </cell>
          <cell r="AW16" t="str">
            <v xml:space="preserve">There are access to available Emergency Shelter Assistance, availability of emergency response team </v>
          </cell>
          <cell r="AX16">
            <v>4</v>
          </cell>
          <cell r="AY16">
            <v>2.8333333333333335</v>
          </cell>
          <cell r="AZ16">
            <v>0</v>
          </cell>
          <cell r="BA16">
            <v>1.260504201680672</v>
          </cell>
          <cell r="BB16" t="str">
            <v>HIGH</v>
          </cell>
          <cell r="BC16">
            <v>3</v>
          </cell>
          <cell r="BD16">
            <v>18</v>
          </cell>
          <cell r="BE16" t="str">
            <v>LOW RISK</v>
          </cell>
        </row>
        <row r="17">
          <cell r="F17" t="str">
            <v>Babag</v>
          </cell>
          <cell r="G17">
            <v>279.12700000000001</v>
          </cell>
          <cell r="H17">
            <v>1823</v>
          </cell>
          <cell r="I17">
            <v>6.5310772515736559</v>
          </cell>
          <cell r="J17">
            <v>279.12700000000001</v>
          </cell>
          <cell r="K17">
            <v>1823</v>
          </cell>
          <cell r="L17">
            <v>1</v>
          </cell>
          <cell r="M17">
            <v>5</v>
          </cell>
          <cell r="N17">
            <v>0</v>
          </cell>
          <cell r="O17">
            <v>0</v>
          </cell>
          <cell r="P17">
            <v>0</v>
          </cell>
          <cell r="Q17">
            <v>1</v>
          </cell>
          <cell r="R17">
            <v>143</v>
          </cell>
          <cell r="S17">
            <v>42</v>
          </cell>
          <cell r="T17">
            <v>0.2937062937062937</v>
          </cell>
          <cell r="U17">
            <v>3</v>
          </cell>
          <cell r="V17">
            <v>408</v>
          </cell>
          <cell r="W17">
            <v>0.2238069116840373</v>
          </cell>
          <cell r="X17">
            <v>3</v>
          </cell>
          <cell r="Y17">
            <v>171</v>
          </cell>
          <cell r="Z17">
            <v>9.3801426220515627E-2</v>
          </cell>
          <cell r="AA17">
            <v>2</v>
          </cell>
          <cell r="AB17">
            <v>24</v>
          </cell>
          <cell r="AC17">
            <v>1.3165112452002194E-2</v>
          </cell>
          <cell r="AD17">
            <v>1</v>
          </cell>
          <cell r="AE17">
            <v>0.55000000000000004</v>
          </cell>
          <cell r="AF17">
            <v>5</v>
          </cell>
          <cell r="AG17">
            <v>5.0000000000000001E-3</v>
          </cell>
          <cell r="AH17">
            <v>1</v>
          </cell>
          <cell r="AI17">
            <v>2.2857142857142856</v>
          </cell>
          <cell r="AJ17">
            <v>0</v>
          </cell>
          <cell r="AK17">
            <v>3.6428571428571428</v>
          </cell>
          <cell r="AL17" t="str">
            <v>HIGH</v>
          </cell>
          <cell r="AM17" t="str">
            <v>5% Calamity fund             Access to private sectors financial assistance from LGU &amp; DSWD    but has limited access to resources to respond to hazard.</v>
          </cell>
          <cell r="AN17">
            <v>2</v>
          </cell>
          <cell r="AO17" t="str">
            <v>Very limited Equipment and facilities for assistance</v>
          </cell>
          <cell r="AP17">
            <v>2</v>
          </cell>
          <cell r="AQ17" t="str">
            <v>Has available infrastructure such as Concrete roads,  covered court, Brgy. Hall, Day Care Center, schools, health center building but cannot accommodate large number of evacuees during flood</v>
          </cell>
          <cell r="AR17">
            <v>3</v>
          </cell>
          <cell r="AS17" t="str">
            <v>Information Education Campaign, Alert Level; communication facilities are in place, but procedures are not yet in place</v>
          </cell>
          <cell r="AT17">
            <v>3</v>
          </cell>
          <cell r="AU17" t="str">
            <v>BDRRM                        RESCUE TEAM, Ordinances , laws, Disaster Plan</v>
          </cell>
          <cell r="AV17">
            <v>4</v>
          </cell>
          <cell r="AW17" t="str">
            <v xml:space="preserve">There are access to available Emergency Shelter Assistance, availability of emergency response team </v>
          </cell>
          <cell r="AX17">
            <v>4</v>
          </cell>
          <cell r="AY17">
            <v>3</v>
          </cell>
          <cell r="AZ17">
            <v>0</v>
          </cell>
          <cell r="BA17">
            <v>1.2142857142857142</v>
          </cell>
          <cell r="BB17" t="str">
            <v>HIGH</v>
          </cell>
          <cell r="BC17">
            <v>3</v>
          </cell>
          <cell r="BD17">
            <v>18</v>
          </cell>
          <cell r="BE17" t="str">
            <v>LOW RISK</v>
          </cell>
        </row>
        <row r="18">
          <cell r="F18" t="str">
            <v xml:space="preserve">Bading </v>
          </cell>
          <cell r="G18">
            <v>102.758</v>
          </cell>
          <cell r="H18">
            <v>4921</v>
          </cell>
          <cell r="I18">
            <v>47.889215438214059</v>
          </cell>
          <cell r="J18">
            <v>102.758</v>
          </cell>
          <cell r="K18">
            <v>4920.99</v>
          </cell>
          <cell r="L18">
            <v>0.99999796789270468</v>
          </cell>
          <cell r="M18">
            <v>5</v>
          </cell>
          <cell r="N18">
            <v>0</v>
          </cell>
          <cell r="O18">
            <v>0</v>
          </cell>
          <cell r="P18">
            <v>4.3381535038932144</v>
          </cell>
          <cell r="Q18">
            <v>1</v>
          </cell>
          <cell r="R18">
            <v>316</v>
          </cell>
          <cell r="S18">
            <v>96</v>
          </cell>
          <cell r="T18">
            <v>0.30379746835443039</v>
          </cell>
          <cell r="U18">
            <v>4</v>
          </cell>
          <cell r="V18">
            <v>924</v>
          </cell>
          <cell r="W18">
            <v>0.18776671408250356</v>
          </cell>
          <cell r="X18">
            <v>2</v>
          </cell>
          <cell r="Y18">
            <v>194</v>
          </cell>
          <cell r="Z18">
            <v>3.9422881528144688E-2</v>
          </cell>
          <cell r="AA18">
            <v>1</v>
          </cell>
          <cell r="AB18">
            <v>57</v>
          </cell>
          <cell r="AC18">
            <v>1.1583011583011582E-2</v>
          </cell>
          <cell r="AD18">
            <v>1</v>
          </cell>
          <cell r="AE18">
            <v>0.65</v>
          </cell>
          <cell r="AF18">
            <v>5</v>
          </cell>
          <cell r="AG18">
            <v>5.0000000000000001E-3</v>
          </cell>
          <cell r="AH18">
            <v>1</v>
          </cell>
          <cell r="AI18">
            <v>2.1428571428571428</v>
          </cell>
          <cell r="AJ18">
            <v>0</v>
          </cell>
          <cell r="AK18">
            <v>3.5714285714285712</v>
          </cell>
          <cell r="AL18" t="str">
            <v>HIGH</v>
          </cell>
          <cell r="AM18" t="str">
            <v>5% Calamity fund             Access to private sectors financial assistance from LGU &amp; DSWD    but has limited access to resources to respond to hazard.</v>
          </cell>
          <cell r="AN18">
            <v>2</v>
          </cell>
          <cell r="AO18" t="str">
            <v>Very limited Equipment and facilities for assistance</v>
          </cell>
          <cell r="AP18">
            <v>2</v>
          </cell>
          <cell r="AQ18" t="str">
            <v>Has available infrastructure such as Concrete roads, Dike, covered court, Brgy. Hall, Day care center ,schools,  health center building but cannot accommodate large number of evacuees during flood</v>
          </cell>
          <cell r="AR18">
            <v>3</v>
          </cell>
          <cell r="AS18" t="str">
            <v>Information Education Campaign, Alert Level; communication facilities are in place, but procedures are not yet in place</v>
          </cell>
          <cell r="AT18">
            <v>3</v>
          </cell>
          <cell r="AU18" t="str">
            <v>BDRRM                        RESCUE TEAM, Ordinances , laws, Disaster Plan</v>
          </cell>
          <cell r="AV18">
            <v>4</v>
          </cell>
          <cell r="AW18" t="str">
            <v xml:space="preserve">There are access to available Emergency Shelter Assistance, availability of emergency response team </v>
          </cell>
          <cell r="AX18">
            <v>4</v>
          </cell>
          <cell r="AY18">
            <v>3</v>
          </cell>
          <cell r="AZ18">
            <v>0</v>
          </cell>
          <cell r="BA18">
            <v>1.1904761904761905</v>
          </cell>
          <cell r="BB18" t="str">
            <v>HIGH</v>
          </cell>
          <cell r="BC18">
            <v>3</v>
          </cell>
          <cell r="BD18">
            <v>18</v>
          </cell>
          <cell r="BE18" t="str">
            <v>LOW RISK</v>
          </cell>
        </row>
        <row r="19">
          <cell r="F19" t="str">
            <v>Bancasi</v>
          </cell>
          <cell r="G19">
            <v>1032.48</v>
          </cell>
          <cell r="H19">
            <v>4925</v>
          </cell>
          <cell r="I19">
            <v>4.7700681853401514</v>
          </cell>
          <cell r="J19">
            <v>576.14</v>
          </cell>
          <cell r="K19">
            <v>2748.23</v>
          </cell>
          <cell r="L19">
            <v>0.55801624365482239</v>
          </cell>
          <cell r="M19">
            <v>5</v>
          </cell>
          <cell r="N19">
            <v>0</v>
          </cell>
          <cell r="O19">
            <v>0</v>
          </cell>
          <cell r="P19">
            <v>0</v>
          </cell>
          <cell r="Q19">
            <v>1</v>
          </cell>
          <cell r="R19">
            <v>411</v>
          </cell>
          <cell r="S19">
            <v>172</v>
          </cell>
          <cell r="T19">
            <v>0.41849148418491483</v>
          </cell>
          <cell r="U19">
            <v>4</v>
          </cell>
          <cell r="V19">
            <v>1186</v>
          </cell>
          <cell r="W19">
            <v>0.24081218274111676</v>
          </cell>
          <cell r="X19">
            <v>3</v>
          </cell>
          <cell r="Y19">
            <v>189</v>
          </cell>
          <cell r="Z19">
            <v>3.8375634517766495E-2</v>
          </cell>
          <cell r="AA19">
            <v>1</v>
          </cell>
          <cell r="AB19">
            <v>16</v>
          </cell>
          <cell r="AC19">
            <v>3.248730964467005E-3</v>
          </cell>
          <cell r="AD19">
            <v>1</v>
          </cell>
          <cell r="AE19">
            <v>0.55000000000000004</v>
          </cell>
          <cell r="AF19">
            <v>5</v>
          </cell>
          <cell r="AG19">
            <v>5.0000000000000001E-3</v>
          </cell>
          <cell r="AH19">
            <v>1</v>
          </cell>
          <cell r="AI19">
            <v>2.2857142857142856</v>
          </cell>
          <cell r="AJ19">
            <v>0</v>
          </cell>
          <cell r="AK19">
            <v>3.6428571428571428</v>
          </cell>
          <cell r="AL19" t="str">
            <v>HIGH</v>
          </cell>
          <cell r="AM19" t="str">
            <v>5% Calamity fund             Access to private sectors financial assistance from LGU &amp; DSWD    but has limited access to resources to respond to hazard.</v>
          </cell>
          <cell r="AN19">
            <v>2</v>
          </cell>
          <cell r="AO19" t="str">
            <v>Very limited Equipment and facilities for assistance</v>
          </cell>
          <cell r="AP19">
            <v>2</v>
          </cell>
          <cell r="AQ19" t="str">
            <v>Has available infrastructure such as Evacuation Center, Concrete roads, covered court, Brgy. Hall, Day care center, Senior Citiizen,health center building, Pilot eacuation center, women''s training center but cannot accommodate large number of evacuees during flood</v>
          </cell>
          <cell r="AR19">
            <v>3</v>
          </cell>
          <cell r="AS19" t="str">
            <v>Information Education Campaign, Alert Level; communication facilities are in place, but procedures are not yet in place</v>
          </cell>
          <cell r="AT19">
            <v>3</v>
          </cell>
          <cell r="AU19" t="str">
            <v>BDRRM                        RESCUE TEAM, Ordinances , laws, Disaster Plan</v>
          </cell>
          <cell r="AV19">
            <v>4</v>
          </cell>
          <cell r="AW19" t="str">
            <v xml:space="preserve">There are access to available Emergency Shelter Assistance, availability of emergency response team </v>
          </cell>
          <cell r="AX19">
            <v>4</v>
          </cell>
          <cell r="AY19">
            <v>3</v>
          </cell>
          <cell r="AZ19">
            <v>0</v>
          </cell>
          <cell r="BA19">
            <v>1.2142857142857142</v>
          </cell>
          <cell r="BB19" t="str">
            <v>HIGH</v>
          </cell>
          <cell r="BC19">
            <v>3</v>
          </cell>
          <cell r="BD19">
            <v>18</v>
          </cell>
          <cell r="BE19" t="str">
            <v>LOW RISK</v>
          </cell>
        </row>
        <row r="20">
          <cell r="F20" t="str">
            <v>Banza</v>
          </cell>
          <cell r="G20">
            <v>497.05599999999998</v>
          </cell>
          <cell r="H20">
            <v>4235</v>
          </cell>
          <cell r="I20">
            <v>8.5201667417755758</v>
          </cell>
          <cell r="J20">
            <v>497.05599999999998</v>
          </cell>
          <cell r="K20">
            <v>4235</v>
          </cell>
          <cell r="L20">
            <v>1</v>
          </cell>
          <cell r="M20">
            <v>5</v>
          </cell>
          <cell r="N20">
            <v>0</v>
          </cell>
          <cell r="O20">
            <v>0</v>
          </cell>
          <cell r="P20">
            <v>2.1798365122615802</v>
          </cell>
          <cell r="Q20">
            <v>1</v>
          </cell>
          <cell r="R20">
            <v>297</v>
          </cell>
          <cell r="S20">
            <v>113</v>
          </cell>
          <cell r="T20">
            <v>0.38047138047138046</v>
          </cell>
          <cell r="U20">
            <v>4</v>
          </cell>
          <cell r="V20">
            <v>717</v>
          </cell>
          <cell r="W20">
            <v>0.16930342384887839</v>
          </cell>
          <cell r="X20">
            <v>3</v>
          </cell>
          <cell r="Y20">
            <v>223</v>
          </cell>
          <cell r="Z20">
            <v>5.2656434474616293E-2</v>
          </cell>
          <cell r="AA20">
            <v>1</v>
          </cell>
          <cell r="AB20">
            <v>9</v>
          </cell>
          <cell r="AC20">
            <v>2.1251475796930344E-3</v>
          </cell>
          <cell r="AD20">
            <v>1</v>
          </cell>
          <cell r="AE20">
            <v>0.55000000000000004</v>
          </cell>
          <cell r="AF20">
            <v>5</v>
          </cell>
          <cell r="AG20">
            <v>5.0000000000000001E-3</v>
          </cell>
          <cell r="AH20">
            <v>1</v>
          </cell>
          <cell r="AI20">
            <v>2.2857142857142856</v>
          </cell>
          <cell r="AJ20">
            <v>0</v>
          </cell>
          <cell r="AK20">
            <v>3.6428571428571428</v>
          </cell>
          <cell r="AL20" t="str">
            <v>HIGH</v>
          </cell>
          <cell r="AM20" t="str">
            <v>5% Calamity fund             Access to private sectors financial assistance from LGU &amp; DSWD    but has limited access to resources to respond to hazard.</v>
          </cell>
          <cell r="AN20">
            <v>2</v>
          </cell>
          <cell r="AO20" t="str">
            <v>Very limited Equipment and facilities for assistance</v>
          </cell>
          <cell r="AP20">
            <v>2</v>
          </cell>
          <cell r="AQ20" t="str">
            <v>Has available infrastructure such as Concrete roads and bridges, covered court, Brgy. Hall, schools, Day care center Senior Citizen, health center building but cannot accommodate large number of evacuees during flood</v>
          </cell>
          <cell r="AR20">
            <v>2</v>
          </cell>
          <cell r="AS20" t="str">
            <v>Information Education Campaign, Alert Level; communication facilities are in place, but procedures are not yet in place</v>
          </cell>
          <cell r="AT20">
            <v>3</v>
          </cell>
          <cell r="AU20" t="str">
            <v>BDRRM                        RESCUE TEAM, Ordinances , laws, Disaster Plan</v>
          </cell>
          <cell r="AV20">
            <v>4</v>
          </cell>
          <cell r="AW20" t="str">
            <v xml:space="preserve">There are access to available Emergency Shelter Assistance, availability of emergency response team </v>
          </cell>
          <cell r="AX20">
            <v>4</v>
          </cell>
          <cell r="AY20">
            <v>2.8333333333333335</v>
          </cell>
          <cell r="AZ20">
            <v>0</v>
          </cell>
          <cell r="BA20">
            <v>1.2857142857142856</v>
          </cell>
          <cell r="BB20" t="str">
            <v>HIGH</v>
          </cell>
          <cell r="BC20">
            <v>3</v>
          </cell>
          <cell r="BD20">
            <v>18</v>
          </cell>
          <cell r="BE20" t="str">
            <v>LOW RISK</v>
          </cell>
        </row>
        <row r="21">
          <cell r="F21" t="str">
            <v>Baobaoan</v>
          </cell>
          <cell r="G21">
            <v>1001.17</v>
          </cell>
          <cell r="H21">
            <v>1438</v>
          </cell>
          <cell r="I21">
            <v>1.436319506177772</v>
          </cell>
          <cell r="J21">
            <v>1000.27</v>
          </cell>
          <cell r="K21">
            <v>1436.71</v>
          </cell>
          <cell r="L21">
            <v>0.99910292072322671</v>
          </cell>
          <cell r="M21">
            <v>5</v>
          </cell>
          <cell r="N21">
            <v>0</v>
          </cell>
          <cell r="O21">
            <v>0</v>
          </cell>
          <cell r="P21">
            <v>9.0775988286969262</v>
          </cell>
          <cell r="Q21">
            <v>2</v>
          </cell>
          <cell r="R21">
            <v>209</v>
          </cell>
          <cell r="S21">
            <v>95</v>
          </cell>
          <cell r="T21">
            <v>0.45454545454545453</v>
          </cell>
          <cell r="U21">
            <v>4</v>
          </cell>
          <cell r="V21">
            <v>522</v>
          </cell>
          <cell r="W21">
            <v>0.36300417246175243</v>
          </cell>
          <cell r="X21">
            <v>4</v>
          </cell>
          <cell r="Y21">
            <v>118</v>
          </cell>
          <cell r="Z21">
            <v>8.2058414464534074E-2</v>
          </cell>
          <cell r="AA21">
            <v>2</v>
          </cell>
          <cell r="AB21">
            <v>35</v>
          </cell>
          <cell r="AC21">
            <v>2.4339360222531293E-2</v>
          </cell>
          <cell r="AD21">
            <v>1</v>
          </cell>
          <cell r="AE21">
            <v>0.55000000000000004</v>
          </cell>
          <cell r="AF21">
            <v>5</v>
          </cell>
          <cell r="AG21">
            <v>5.0000000000000001E-3</v>
          </cell>
          <cell r="AH21">
            <v>1</v>
          </cell>
          <cell r="AI21">
            <v>2.7142857142857144</v>
          </cell>
          <cell r="AJ21">
            <v>0</v>
          </cell>
          <cell r="AK21">
            <v>3.8571428571428572</v>
          </cell>
          <cell r="AL21" t="str">
            <v>HIGH</v>
          </cell>
          <cell r="AM21" t="str">
            <v>5% Calamity fund             Access to private sectors financial assistance from LGU &amp; DSWD    but has limited access to resources to respond to hazard.</v>
          </cell>
          <cell r="AN21">
            <v>2</v>
          </cell>
          <cell r="AO21" t="str">
            <v>Very limited Equipment and facilities for assistance</v>
          </cell>
          <cell r="AP21">
            <v>2</v>
          </cell>
          <cell r="AQ21" t="str">
            <v>Has available infrastructure such as Concrete roads, , covered court, Brgy. Hall, schools, Day care center,  Senior Citizen, health center building but cannot accommodate large number of evacuees during flood</v>
          </cell>
          <cell r="AR21">
            <v>3</v>
          </cell>
          <cell r="AS21" t="str">
            <v>Information Education Campaign, Alert Level; communication facilities are in place, but procedures are not yet in place</v>
          </cell>
          <cell r="AT21">
            <v>3</v>
          </cell>
          <cell r="AU21" t="str">
            <v>BDRRM                        RESCUE TEAM, Ordinances , laws, Disaster Plan</v>
          </cell>
          <cell r="AV21">
            <v>4</v>
          </cell>
          <cell r="AW21" t="str">
            <v xml:space="preserve">There are access to available Emergency Shelter Assistance, availability of emergency response team </v>
          </cell>
          <cell r="AX21">
            <v>4</v>
          </cell>
          <cell r="AY21">
            <v>3</v>
          </cell>
          <cell r="AZ21">
            <v>0</v>
          </cell>
          <cell r="BA21">
            <v>1.2857142857142858</v>
          </cell>
          <cell r="BB21" t="str">
            <v>HIGH</v>
          </cell>
          <cell r="BC21">
            <v>2</v>
          </cell>
          <cell r="BD21">
            <v>12</v>
          </cell>
          <cell r="BE21" t="str">
            <v>LOW RISK</v>
          </cell>
        </row>
        <row r="22">
          <cell r="F22" t="str">
            <v xml:space="preserve">Basag </v>
          </cell>
          <cell r="G22">
            <v>824.61199999999997</v>
          </cell>
          <cell r="H22">
            <v>3786</v>
          </cell>
          <cell r="I22">
            <v>4.5912501879671899</v>
          </cell>
          <cell r="J22">
            <v>675.52599999999995</v>
          </cell>
          <cell r="K22">
            <v>3101.51</v>
          </cell>
          <cell r="L22">
            <v>0.81920496566296885</v>
          </cell>
          <cell r="M22">
            <v>5</v>
          </cell>
          <cell r="N22">
            <v>0</v>
          </cell>
          <cell r="O22">
            <v>0</v>
          </cell>
          <cell r="P22">
            <v>3.0392156862745097</v>
          </cell>
          <cell r="Q22">
            <v>1</v>
          </cell>
          <cell r="R22">
            <v>392</v>
          </cell>
          <cell r="S22">
            <v>139</v>
          </cell>
          <cell r="T22">
            <v>0.35459183673469385</v>
          </cell>
          <cell r="U22">
            <v>4</v>
          </cell>
          <cell r="V22">
            <v>948</v>
          </cell>
          <cell r="W22">
            <v>0.25039619651347067</v>
          </cell>
          <cell r="X22">
            <v>3</v>
          </cell>
          <cell r="Y22">
            <v>175</v>
          </cell>
          <cell r="Z22">
            <v>4.6222926571579503E-2</v>
          </cell>
          <cell r="AA22">
            <v>1</v>
          </cell>
          <cell r="AB22">
            <v>38</v>
          </cell>
          <cell r="AC22">
            <v>1.0036978341257264E-2</v>
          </cell>
          <cell r="AD22">
            <v>1</v>
          </cell>
          <cell r="AE22">
            <v>0.55000000000000004</v>
          </cell>
          <cell r="AF22">
            <v>5</v>
          </cell>
          <cell r="AG22">
            <v>5.0000000000000001E-3</v>
          </cell>
          <cell r="AH22">
            <v>1</v>
          </cell>
          <cell r="AI22">
            <v>2.2857142857142856</v>
          </cell>
          <cell r="AJ22">
            <v>0</v>
          </cell>
          <cell r="AK22">
            <v>3.6428571428571428</v>
          </cell>
          <cell r="AL22" t="str">
            <v>HIGH</v>
          </cell>
          <cell r="AM22" t="str">
            <v>5% Calamity fund             Access to private sectors financial assistance from LGU &amp; DSWD    but has limited access to resources to respond to hazard.</v>
          </cell>
          <cell r="AN22">
            <v>2</v>
          </cell>
          <cell r="AO22" t="str">
            <v>Very limited Equipment and facilities for assistance</v>
          </cell>
          <cell r="AP22">
            <v>2</v>
          </cell>
          <cell r="AQ22" t="str">
            <v>Has available infrastructure such as Concrete roads, Day care center,covered court, Brgy. Hall, schools, Senior Citizen, health center building, women center  but cannot accommodate large number of evacuees during flood</v>
          </cell>
          <cell r="AR22">
            <v>3</v>
          </cell>
          <cell r="AS22" t="str">
            <v>Information Education Campaign, Alert Level; communication facilities are in place, but procedures are not yet in place</v>
          </cell>
          <cell r="AT22">
            <v>3</v>
          </cell>
          <cell r="AU22" t="str">
            <v>BDRRM                        RESCUE TEAM, Ordinances , laws, Disaster Plan</v>
          </cell>
          <cell r="AV22">
            <v>4</v>
          </cell>
          <cell r="AW22" t="str">
            <v xml:space="preserve">There are access to available Emergency Shelter Assistance, availability of emergency response team </v>
          </cell>
          <cell r="AX22">
            <v>4</v>
          </cell>
          <cell r="AY22">
            <v>3</v>
          </cell>
          <cell r="AZ22">
            <v>0</v>
          </cell>
          <cell r="BA22">
            <v>1.2142857142857142</v>
          </cell>
          <cell r="BB22" t="str">
            <v>HIGH</v>
          </cell>
          <cell r="BC22">
            <v>3</v>
          </cell>
          <cell r="BD22">
            <v>18</v>
          </cell>
          <cell r="BE22" t="str">
            <v>LOW RISK</v>
          </cell>
        </row>
        <row r="23">
          <cell r="F23" t="str">
            <v>Bayanihan</v>
          </cell>
          <cell r="G23">
            <v>138.94</v>
          </cell>
          <cell r="H23">
            <v>4599</v>
          </cell>
          <cell r="I23">
            <v>33.100618972218221</v>
          </cell>
          <cell r="J23">
            <v>138.94</v>
          </cell>
          <cell r="K23">
            <v>4599.01</v>
          </cell>
          <cell r="L23">
            <v>1.0000021743857361</v>
          </cell>
          <cell r="M23">
            <v>5</v>
          </cell>
          <cell r="N23">
            <v>0</v>
          </cell>
          <cell r="O23">
            <v>0</v>
          </cell>
          <cell r="P23">
            <v>3.2846715328467155</v>
          </cell>
          <cell r="Q23">
            <v>1</v>
          </cell>
          <cell r="R23">
            <v>109</v>
          </cell>
          <cell r="S23">
            <v>26</v>
          </cell>
          <cell r="T23">
            <v>0.23853211009174313</v>
          </cell>
          <cell r="U23">
            <v>3</v>
          </cell>
          <cell r="V23">
            <v>343</v>
          </cell>
          <cell r="W23">
            <v>7.4581430745814303E-2</v>
          </cell>
          <cell r="X23">
            <v>2</v>
          </cell>
          <cell r="Y23">
            <v>66</v>
          </cell>
          <cell r="Z23">
            <v>1.4350945857795172E-2</v>
          </cell>
          <cell r="AA23">
            <v>1</v>
          </cell>
          <cell r="AB23">
            <v>53</v>
          </cell>
          <cell r="AC23">
            <v>1.1524244400956729E-2</v>
          </cell>
          <cell r="AD23">
            <v>1</v>
          </cell>
          <cell r="AE23">
            <v>0.65</v>
          </cell>
          <cell r="AF23">
            <v>5</v>
          </cell>
          <cell r="AG23">
            <v>5.0000000000000001E-3</v>
          </cell>
          <cell r="AH23">
            <v>1</v>
          </cell>
          <cell r="AI23">
            <v>2</v>
          </cell>
          <cell r="AJ23">
            <v>0</v>
          </cell>
          <cell r="AK23">
            <v>3.5</v>
          </cell>
          <cell r="AL23" t="str">
            <v>HIGH</v>
          </cell>
          <cell r="AM23" t="str">
            <v>5% Calamity fund             Access to private sectors financial assistance from LGU &amp; DSWD    but has limited access to resources to respond to hazard.</v>
          </cell>
          <cell r="AN23">
            <v>2</v>
          </cell>
          <cell r="AO23" t="str">
            <v>Very limited Equipment and facilities for assistance</v>
          </cell>
          <cell r="AP23">
            <v>2</v>
          </cell>
          <cell r="AQ23" t="str">
            <v>Has available infrastructure such as Concrete roads,  covered court, Brgy. Hall, schools, Day care center, health center building but cannot accommodate large number of evacuees during flood</v>
          </cell>
          <cell r="AR23">
            <v>3</v>
          </cell>
          <cell r="AS23" t="str">
            <v>Information Education Campaign, Alert Level; communication facilities are in place, but procedures are not yet in place</v>
          </cell>
          <cell r="AT23">
            <v>3</v>
          </cell>
          <cell r="AU23" t="str">
            <v>BDRRM                        RESCUE TEAM, Ordinances , laws, Disaster Plan</v>
          </cell>
          <cell r="AV23">
            <v>4</v>
          </cell>
          <cell r="AW23" t="str">
            <v xml:space="preserve">There are access to available Emergency Shelter Assistance, availability of emergency response team </v>
          </cell>
          <cell r="AX23">
            <v>4</v>
          </cell>
          <cell r="AY23">
            <v>3</v>
          </cell>
          <cell r="AZ23">
            <v>0</v>
          </cell>
          <cell r="BA23">
            <v>1.1666666666666667</v>
          </cell>
          <cell r="BB23" t="str">
            <v>HIGH</v>
          </cell>
          <cell r="BC23">
            <v>3</v>
          </cell>
          <cell r="BD23">
            <v>18</v>
          </cell>
          <cell r="BE23" t="str">
            <v>LOW RISK</v>
          </cell>
        </row>
        <row r="24">
          <cell r="F24" t="str">
            <v>Bilay</v>
          </cell>
          <cell r="G24">
            <v>773.38300000000004</v>
          </cell>
          <cell r="H24">
            <v>1349</v>
          </cell>
          <cell r="I24">
            <v>1.7442845265541134</v>
          </cell>
          <cell r="J24">
            <v>215.60499999999999</v>
          </cell>
          <cell r="K24">
            <v>376.07600000000002</v>
          </cell>
          <cell r="L24">
            <v>0.27878131949592294</v>
          </cell>
          <cell r="M24">
            <v>3</v>
          </cell>
          <cell r="N24">
            <v>0</v>
          </cell>
          <cell r="O24">
            <v>0</v>
          </cell>
          <cell r="P24">
            <v>7.2952853598014888</v>
          </cell>
          <cell r="Q24">
            <v>2</v>
          </cell>
          <cell r="R24">
            <v>163</v>
          </cell>
          <cell r="S24">
            <v>87</v>
          </cell>
          <cell r="T24">
            <v>0.53374233128834359</v>
          </cell>
          <cell r="U24">
            <v>5</v>
          </cell>
          <cell r="V24">
            <v>398</v>
          </cell>
          <cell r="W24">
            <v>0.2950333580429948</v>
          </cell>
          <cell r="X24">
            <v>3</v>
          </cell>
          <cell r="Y24">
            <v>131</v>
          </cell>
          <cell r="Z24">
            <v>9.7108969607116388E-2</v>
          </cell>
          <cell r="AA24">
            <v>2</v>
          </cell>
          <cell r="AB24">
            <v>11</v>
          </cell>
          <cell r="AC24">
            <v>8.1541882876204601E-3</v>
          </cell>
          <cell r="AD24">
            <v>1</v>
          </cell>
          <cell r="AE24">
            <v>0.45</v>
          </cell>
          <cell r="AF24">
            <v>4</v>
          </cell>
          <cell r="AG24">
            <v>5.0000000000000001E-3</v>
          </cell>
          <cell r="AH24">
            <v>1</v>
          </cell>
          <cell r="AI24">
            <v>2.5714285714285716</v>
          </cell>
          <cell r="AJ24">
            <v>0</v>
          </cell>
          <cell r="AK24">
            <v>2.7857142857142856</v>
          </cell>
          <cell r="AL24" t="str">
            <v>HIGH</v>
          </cell>
          <cell r="AM24" t="str">
            <v>5% Calamity fund             Access to private sectors financial assistance from LGU &amp; DSWD    but has limited access to resources to respond to hazard.</v>
          </cell>
          <cell r="AN24">
            <v>2</v>
          </cell>
          <cell r="AO24" t="str">
            <v>Very limited Equipment and facilities for assistance</v>
          </cell>
          <cell r="AP24">
            <v>2</v>
          </cell>
          <cell r="AQ24" t="str">
            <v>Has available infrastructure such as Concrete roads, Dike, covered court, Brgy. Hall, schools, Senior Citizen, health center building but cannot accommodate large number of evacuees during flood</v>
          </cell>
          <cell r="AR24">
            <v>3</v>
          </cell>
          <cell r="AS24" t="str">
            <v>Information Education Campaign, Alert Level; communication facilities are in place, but procedures are not yet in place</v>
          </cell>
          <cell r="AT24">
            <v>3</v>
          </cell>
          <cell r="AU24" t="str">
            <v>BDRRM                        RESCUE TEAM, Ordinances , laws, Disaster Plan</v>
          </cell>
          <cell r="AV24">
            <v>4</v>
          </cell>
          <cell r="AW24" t="str">
            <v xml:space="preserve">There are access to available Emergency Shelter Assistance, availability of emergency response team </v>
          </cell>
          <cell r="AX24">
            <v>4</v>
          </cell>
          <cell r="AY24">
            <v>3</v>
          </cell>
          <cell r="AZ24">
            <v>0</v>
          </cell>
          <cell r="BA24">
            <v>0.92857142857142849</v>
          </cell>
          <cell r="BB24" t="str">
            <v>HIGH</v>
          </cell>
          <cell r="BC24">
            <v>3</v>
          </cell>
          <cell r="BD24">
            <v>18</v>
          </cell>
          <cell r="BE24" t="str">
            <v>LOW RISK</v>
          </cell>
        </row>
        <row r="25">
          <cell r="F25" t="str">
            <v>Bitan-agan</v>
          </cell>
          <cell r="G25">
            <v>1127.28</v>
          </cell>
          <cell r="H25">
            <v>1243</v>
          </cell>
          <cell r="I25">
            <v>1.1026541764246682</v>
          </cell>
          <cell r="J25">
            <v>237.52699999999999</v>
          </cell>
          <cell r="K25">
            <v>261.90899999999999</v>
          </cell>
          <cell r="L25">
            <v>0.21070716009654061</v>
          </cell>
          <cell r="M25">
            <v>3</v>
          </cell>
          <cell r="N25">
            <v>0</v>
          </cell>
          <cell r="O25">
            <v>0</v>
          </cell>
          <cell r="P25">
            <v>7.8549848942598182</v>
          </cell>
          <cell r="Q25">
            <v>2</v>
          </cell>
          <cell r="R25">
            <v>143</v>
          </cell>
          <cell r="S25">
            <v>55</v>
          </cell>
          <cell r="T25">
            <v>0.38461538461538464</v>
          </cell>
          <cell r="U25">
            <v>4</v>
          </cell>
          <cell r="V25">
            <v>393</v>
          </cell>
          <cell r="W25">
            <v>0.3161705551086082</v>
          </cell>
          <cell r="X25">
            <v>4</v>
          </cell>
          <cell r="Y25">
            <v>131</v>
          </cell>
          <cell r="Z25">
            <v>0.10539018503620273</v>
          </cell>
          <cell r="AA25">
            <v>2</v>
          </cell>
          <cell r="AB25">
            <v>13</v>
          </cell>
          <cell r="AC25">
            <v>1.0458567980691875E-2</v>
          </cell>
          <cell r="AD25">
            <v>1</v>
          </cell>
          <cell r="AE25">
            <v>0.45</v>
          </cell>
          <cell r="AF25">
            <v>4</v>
          </cell>
          <cell r="AG25">
            <v>5.0000000000000001E-3</v>
          </cell>
          <cell r="AH25">
            <v>1</v>
          </cell>
          <cell r="AI25">
            <v>2.5714285714285716</v>
          </cell>
          <cell r="AJ25">
            <v>0</v>
          </cell>
          <cell r="AK25">
            <v>2.7857142857142856</v>
          </cell>
          <cell r="AL25" t="str">
            <v>MEDIUM HIGH</v>
          </cell>
          <cell r="AM25" t="str">
            <v>5% Calamity fund             Access to private sectors financial assistance from LGU &amp; DSWD    but has limited access to resources to respond to hazard.</v>
          </cell>
          <cell r="AN25">
            <v>2</v>
          </cell>
          <cell r="AO25" t="str">
            <v>Very limited Equipment and facilities for assistance</v>
          </cell>
          <cell r="AP25">
            <v>2</v>
          </cell>
          <cell r="AQ25" t="str">
            <v>Has available infrastructure such as Concrete roads,  covered court, Brgy. Hall, Day care center schools, health center building but cannot accommodate large number of evacuees during flood</v>
          </cell>
          <cell r="AR25">
            <v>3</v>
          </cell>
          <cell r="AS25" t="str">
            <v>Information Education Campaign, Alert Level; communication facilities are in place, but procedures are not yet in place</v>
          </cell>
          <cell r="AT25">
            <v>3</v>
          </cell>
          <cell r="AU25" t="str">
            <v>BDRRM                        RESCUE TEAM, Ordinances , laws, Disaster Plan</v>
          </cell>
          <cell r="AV25">
            <v>4</v>
          </cell>
          <cell r="AW25" t="str">
            <v xml:space="preserve">There are access to available Emergency Shelter Assistance, availability of emergency response team </v>
          </cell>
          <cell r="AX25">
            <v>4</v>
          </cell>
          <cell r="AY25">
            <v>3</v>
          </cell>
          <cell r="AZ25">
            <v>0</v>
          </cell>
          <cell r="BA25">
            <v>0.92857142857142849</v>
          </cell>
          <cell r="BB25" t="str">
            <v>MEDIUM HIGH</v>
          </cell>
          <cell r="BC25">
            <v>3</v>
          </cell>
          <cell r="BD25">
            <v>18</v>
          </cell>
          <cell r="BE25" t="str">
            <v>LOW RISK</v>
          </cell>
        </row>
        <row r="26">
          <cell r="F26" t="str">
            <v>Bit-os</v>
          </cell>
          <cell r="G26">
            <v>1781.93</v>
          </cell>
          <cell r="H26">
            <v>3166</v>
          </cell>
          <cell r="I26">
            <v>1.7767252361203862</v>
          </cell>
          <cell r="J26">
            <v>258.75099999999998</v>
          </cell>
          <cell r="K26">
            <v>459.73099999999999</v>
          </cell>
          <cell r="L26">
            <v>0.14520878079595703</v>
          </cell>
          <cell r="M26">
            <v>2</v>
          </cell>
          <cell r="N26">
            <v>0</v>
          </cell>
          <cell r="O26">
            <v>0</v>
          </cell>
          <cell r="P26">
            <v>0.41425020712510358</v>
          </cell>
          <cell r="Q26">
            <v>1</v>
          </cell>
          <cell r="R26">
            <v>262</v>
          </cell>
          <cell r="S26">
            <v>72</v>
          </cell>
          <cell r="T26">
            <v>0.27480916030534353</v>
          </cell>
          <cell r="U26">
            <v>3</v>
          </cell>
          <cell r="V26">
            <v>761</v>
          </cell>
          <cell r="W26">
            <v>0.24036639292482628</v>
          </cell>
          <cell r="X26">
            <v>3</v>
          </cell>
          <cell r="Y26">
            <v>205</v>
          </cell>
          <cell r="Z26">
            <v>6.4750473783954515E-2</v>
          </cell>
          <cell r="AA26">
            <v>2</v>
          </cell>
          <cell r="AB26">
            <v>13</v>
          </cell>
          <cell r="AC26">
            <v>4.1061276058117499E-3</v>
          </cell>
          <cell r="AD26">
            <v>1</v>
          </cell>
          <cell r="AE26">
            <v>0.45</v>
          </cell>
          <cell r="AF26">
            <v>4</v>
          </cell>
          <cell r="AG26">
            <v>5.0000000000000001E-3</v>
          </cell>
          <cell r="AH26">
            <v>1</v>
          </cell>
          <cell r="AI26">
            <v>2.1428571428571428</v>
          </cell>
          <cell r="AJ26">
            <v>0</v>
          </cell>
          <cell r="AK26">
            <v>2.0714285714285712</v>
          </cell>
          <cell r="AL26" t="str">
            <v>MEDIUM HIGH</v>
          </cell>
          <cell r="AM26" t="str">
            <v>5% Calamity fund             Access to private sectors financial assistance from LGU &amp; DSWD    but has limited access to resources to respond to hazard.</v>
          </cell>
          <cell r="AN26">
            <v>2</v>
          </cell>
          <cell r="AO26" t="str">
            <v>Very limited Equipment and facilities for assistance</v>
          </cell>
          <cell r="AP26">
            <v>2</v>
          </cell>
          <cell r="AQ26" t="str">
            <v>Has available infrastructure such as Concrete roads, Dike, covered court, Brgy. Hall, schools, Senior Citizen, health center building but cannot accommodate large number of evacuees during flood</v>
          </cell>
          <cell r="AR26">
            <v>3</v>
          </cell>
          <cell r="AS26" t="str">
            <v>Information Education Campaign, Alert Level; communication facilities are in place, but procedures are not yet in place</v>
          </cell>
          <cell r="AT26">
            <v>3</v>
          </cell>
          <cell r="AU26" t="str">
            <v>BDRRM                        RESCUE TEAM, Ordinances , laws, Disaster Plan</v>
          </cell>
          <cell r="AV26">
            <v>4</v>
          </cell>
          <cell r="AW26" t="str">
            <v xml:space="preserve">There are access to available Emergency Shelter Assistance, availability of emergency response team </v>
          </cell>
          <cell r="AX26">
            <v>4</v>
          </cell>
          <cell r="AY26">
            <v>3</v>
          </cell>
          <cell r="AZ26">
            <v>0</v>
          </cell>
          <cell r="BA26">
            <v>0.69047619047619035</v>
          </cell>
          <cell r="BB26" t="str">
            <v>MEDIUM HIGH</v>
          </cell>
          <cell r="BC26">
            <v>3</v>
          </cell>
          <cell r="BD26">
            <v>18</v>
          </cell>
          <cell r="BE26" t="str">
            <v>LOW RISK</v>
          </cell>
        </row>
        <row r="27">
          <cell r="F27" t="str">
            <v>Bobon</v>
          </cell>
          <cell r="G27">
            <v>437.572</v>
          </cell>
          <cell r="H27">
            <v>1689</v>
          </cell>
          <cell r="I27">
            <v>3.8599361933578931</v>
          </cell>
          <cell r="J27">
            <v>437.572</v>
          </cell>
          <cell r="K27">
            <v>1689</v>
          </cell>
          <cell r="L27">
            <v>1</v>
          </cell>
          <cell r="M27">
            <v>5</v>
          </cell>
          <cell r="N27">
            <v>0</v>
          </cell>
          <cell r="O27">
            <v>0</v>
          </cell>
          <cell r="P27">
            <v>1.2636899747262005</v>
          </cell>
          <cell r="Q27">
            <v>1</v>
          </cell>
          <cell r="R27">
            <v>197</v>
          </cell>
          <cell r="S27">
            <v>74</v>
          </cell>
          <cell r="T27">
            <v>0.37563451776649748</v>
          </cell>
          <cell r="U27">
            <v>3</v>
          </cell>
          <cell r="V27">
            <v>551</v>
          </cell>
          <cell r="W27">
            <v>0.32622853759621079</v>
          </cell>
          <cell r="X27">
            <v>4</v>
          </cell>
          <cell r="Y27">
            <v>126</v>
          </cell>
          <cell r="Z27">
            <v>7.460035523978685E-2</v>
          </cell>
          <cell r="AA27">
            <v>2</v>
          </cell>
          <cell r="AB27">
            <v>21</v>
          </cell>
          <cell r="AC27">
            <v>1.2433392539964476E-2</v>
          </cell>
          <cell r="AD27">
            <v>1</v>
          </cell>
          <cell r="AE27">
            <v>0.55000000000000004</v>
          </cell>
          <cell r="AF27">
            <v>5</v>
          </cell>
          <cell r="AG27">
            <v>5.0000000000000001E-3</v>
          </cell>
          <cell r="AH27">
            <v>1</v>
          </cell>
          <cell r="AI27">
            <v>2.4285714285714284</v>
          </cell>
          <cell r="AJ27">
            <v>0</v>
          </cell>
          <cell r="AK27">
            <v>3.7142857142857144</v>
          </cell>
          <cell r="AL27" t="str">
            <v>MEDIUM HIGH</v>
          </cell>
          <cell r="AM27" t="str">
            <v>5% Calamity fund             Access to private sectors financial assistance from LGU &amp; DSWD    but has limited access to resources to respond to hazard.</v>
          </cell>
          <cell r="AN27">
            <v>2</v>
          </cell>
          <cell r="AO27" t="str">
            <v>Very limited Equipment and facilities for assistance</v>
          </cell>
          <cell r="AP27">
            <v>2</v>
          </cell>
          <cell r="AQ27" t="str">
            <v>Has available infrastructure such as Semi -Concrete roads and bridges Dcovered court, Brgy. Hall, schools, Senior Citizen, health center building but cannot accommodate large number of evacuees during flood</v>
          </cell>
          <cell r="AR27">
            <v>3</v>
          </cell>
          <cell r="AS27" t="str">
            <v>Information Education Campaign, Alert Level; communication facilities are in place, but procedures are not yet in place</v>
          </cell>
          <cell r="AT27">
            <v>3</v>
          </cell>
          <cell r="AU27" t="str">
            <v>BDRRM                        RESCUE TEAM, Ordinances , laws, Disaster Plan</v>
          </cell>
          <cell r="AV27">
            <v>4</v>
          </cell>
          <cell r="AW27" t="str">
            <v xml:space="preserve">There are access to available Emergency Shelter Assistance, availability of emergency response team </v>
          </cell>
          <cell r="AX27">
            <v>4</v>
          </cell>
          <cell r="AY27">
            <v>3</v>
          </cell>
          <cell r="AZ27">
            <v>0</v>
          </cell>
          <cell r="BA27">
            <v>1.2380952380952381</v>
          </cell>
          <cell r="BB27" t="str">
            <v>MEDIUM HIGH</v>
          </cell>
          <cell r="BC27">
            <v>3</v>
          </cell>
          <cell r="BD27">
            <v>18</v>
          </cell>
          <cell r="BE27" t="str">
            <v>LOW RISK</v>
          </cell>
        </row>
        <row r="28">
          <cell r="F28" t="str">
            <v>Bonbon</v>
          </cell>
          <cell r="G28">
            <v>1290.07</v>
          </cell>
          <cell r="H28">
            <v>5446</v>
          </cell>
          <cell r="I28">
            <v>4.2214763539962954</v>
          </cell>
          <cell r="J28">
            <v>494.37299999999999</v>
          </cell>
          <cell r="K28">
            <v>2086.9899999999998</v>
          </cell>
          <cell r="L28">
            <v>0.3832152038193169</v>
          </cell>
          <cell r="M28">
            <v>4</v>
          </cell>
          <cell r="N28">
            <v>0</v>
          </cell>
          <cell r="O28">
            <v>0</v>
          </cell>
          <cell r="P28">
            <v>2.0038167938931295</v>
          </cell>
          <cell r="Q28">
            <v>1</v>
          </cell>
          <cell r="R28">
            <v>355</v>
          </cell>
          <cell r="S28">
            <v>143</v>
          </cell>
          <cell r="T28">
            <v>0.40281690140845072</v>
          </cell>
          <cell r="U28">
            <v>4</v>
          </cell>
          <cell r="V28">
            <v>1061</v>
          </cell>
          <cell r="W28">
            <v>0.19482188762394417</v>
          </cell>
          <cell r="X28">
            <v>3</v>
          </cell>
          <cell r="Y28">
            <v>267</v>
          </cell>
          <cell r="Z28">
            <v>4.9026808666911496E-2</v>
          </cell>
          <cell r="AA28">
            <v>1</v>
          </cell>
          <cell r="AB28">
            <v>19</v>
          </cell>
          <cell r="AC28">
            <v>3.4887991186191699E-3</v>
          </cell>
          <cell r="AD28">
            <v>1</v>
          </cell>
          <cell r="AE28">
            <v>0.45</v>
          </cell>
          <cell r="AF28">
            <v>4</v>
          </cell>
          <cell r="AG28">
            <v>5.0000000000000001E-3</v>
          </cell>
          <cell r="AH28">
            <v>1</v>
          </cell>
          <cell r="AI28">
            <v>2.1428571428571428</v>
          </cell>
          <cell r="AJ28">
            <v>0</v>
          </cell>
          <cell r="AK28">
            <v>3.0714285714285712</v>
          </cell>
          <cell r="AL28" t="str">
            <v>HIGH</v>
          </cell>
          <cell r="AM28" t="str">
            <v>5% Calamity fund             Access to private sectors financial assistance from LGU &amp; DSWD    but has limited access to resources to respond to hazard.</v>
          </cell>
          <cell r="AN28">
            <v>2</v>
          </cell>
          <cell r="AO28" t="str">
            <v>Very limited Equipment and facilities for assistance</v>
          </cell>
          <cell r="AP28">
            <v>2</v>
          </cell>
          <cell r="AQ28" t="str">
            <v>Has available infrastructure such as Concrete roads,  covered court, Brgy. Hall, Day care centers,  schools, , health center building but cannot accommodate large number of evacuees during flood</v>
          </cell>
          <cell r="AR28">
            <v>3</v>
          </cell>
          <cell r="AS28" t="str">
            <v>Information Education Campaign, Alert Level; communication facilities are in place, but procedures are not yet in place</v>
          </cell>
          <cell r="AT28">
            <v>3</v>
          </cell>
          <cell r="AU28" t="str">
            <v>BDRRM                        RESCUE TEAM, Ordinances , laws, Disaster Plan</v>
          </cell>
          <cell r="AV28">
            <v>4</v>
          </cell>
          <cell r="AW28" t="str">
            <v xml:space="preserve">There are access to available Emergency Shelter Assistance, availability of emergency response team </v>
          </cell>
          <cell r="AX28">
            <v>4</v>
          </cell>
          <cell r="AY28">
            <v>3</v>
          </cell>
          <cell r="AZ28">
            <v>0</v>
          </cell>
          <cell r="BA28">
            <v>1.0238095238095237</v>
          </cell>
          <cell r="BB28" t="str">
            <v>HIGH</v>
          </cell>
          <cell r="BC28">
            <v>3</v>
          </cell>
          <cell r="BD28">
            <v>18</v>
          </cell>
          <cell r="BE28" t="str">
            <v>LOW RISK</v>
          </cell>
        </row>
        <row r="29">
          <cell r="F29" t="str">
            <v>Bugsukan</v>
          </cell>
          <cell r="G29">
            <v>1274.75</v>
          </cell>
          <cell r="H29">
            <v>1570</v>
          </cell>
          <cell r="I29">
            <v>1.2316140419690136</v>
          </cell>
          <cell r="J29">
            <v>23.060700000000001</v>
          </cell>
          <cell r="K29">
            <v>28.401700000000002</v>
          </cell>
          <cell r="L29">
            <v>1.8090254777070065E-2</v>
          </cell>
          <cell r="M29">
            <v>1</v>
          </cell>
          <cell r="N29">
            <v>0</v>
          </cell>
          <cell r="O29">
            <v>0</v>
          </cell>
          <cell r="P29">
            <v>2.067336089781453</v>
          </cell>
          <cell r="Q29">
            <v>1</v>
          </cell>
          <cell r="R29">
            <v>232</v>
          </cell>
          <cell r="S29">
            <v>44</v>
          </cell>
          <cell r="T29">
            <v>0.18965517241379309</v>
          </cell>
          <cell r="U29">
            <v>3</v>
          </cell>
          <cell r="V29">
            <v>650</v>
          </cell>
          <cell r="W29">
            <v>0.4140127388535032</v>
          </cell>
          <cell r="X29">
            <v>4</v>
          </cell>
          <cell r="Y29">
            <v>97</v>
          </cell>
          <cell r="Z29">
            <v>6.178343949044586E-2</v>
          </cell>
          <cell r="AA29">
            <v>2</v>
          </cell>
          <cell r="AB29">
            <v>4</v>
          </cell>
          <cell r="AC29">
            <v>2.5477707006369425E-3</v>
          </cell>
          <cell r="AD29">
            <v>1</v>
          </cell>
          <cell r="AE29">
            <v>0.55000000000000004</v>
          </cell>
          <cell r="AF29">
            <v>5</v>
          </cell>
          <cell r="AG29">
            <v>5.0000000000000001E-3</v>
          </cell>
          <cell r="AH29">
            <v>1</v>
          </cell>
          <cell r="AI29">
            <v>2.4285714285714284</v>
          </cell>
          <cell r="AJ29">
            <v>0</v>
          </cell>
          <cell r="AK29">
            <v>1.7142857142857142</v>
          </cell>
          <cell r="AL29" t="str">
            <v>MEDIUM HIGH</v>
          </cell>
          <cell r="AM29" t="str">
            <v>5% Calamity fund             Access to private sectors financial assistance from LGU &amp; DSWD    but has limited access to resources to respond to hazard.</v>
          </cell>
          <cell r="AN29">
            <v>2</v>
          </cell>
          <cell r="AO29" t="str">
            <v>Very limited Equipment and facilities for assistance</v>
          </cell>
          <cell r="AP29">
            <v>2</v>
          </cell>
          <cell r="AQ29" t="str">
            <v>Has available infrastructure such as Concrete roads,  covered court, Brgy. Hall, Day care centers,  schools, , health center building but cannot accommodate large number of evacuees during flood</v>
          </cell>
          <cell r="AR29">
            <v>3</v>
          </cell>
          <cell r="AS29" t="str">
            <v>Information Education Campaign, Alert Level; communication facilities are in place, but procedures are not yet in place</v>
          </cell>
          <cell r="AT29">
            <v>3</v>
          </cell>
          <cell r="AU29" t="str">
            <v>BDRRM                        RESCUE TEAM, Ordinances , laws, Disaster Plan</v>
          </cell>
          <cell r="AV29">
            <v>4</v>
          </cell>
          <cell r="AW29" t="str">
            <v xml:space="preserve">There are access to available Emergency Shelter Assistance, availability of emergency response team </v>
          </cell>
          <cell r="AX29">
            <v>4</v>
          </cell>
          <cell r="AY29">
            <v>3</v>
          </cell>
          <cell r="AZ29">
            <v>0</v>
          </cell>
          <cell r="BA29">
            <v>0.5714285714285714</v>
          </cell>
          <cell r="BB29" t="str">
            <v>MEDIUM HIGH</v>
          </cell>
          <cell r="BC29">
            <v>2</v>
          </cell>
          <cell r="BD29">
            <v>12</v>
          </cell>
          <cell r="BE29" t="str">
            <v>LOW RISK</v>
          </cell>
        </row>
        <row r="30">
          <cell r="F30" t="str">
            <v>Buhangin</v>
          </cell>
          <cell r="G30">
            <v>149.80500000000001</v>
          </cell>
          <cell r="H30">
            <v>4407</v>
          </cell>
          <cell r="I30">
            <v>29.418243716831881</v>
          </cell>
          <cell r="J30">
            <v>149.80500000000001</v>
          </cell>
          <cell r="K30">
            <v>4407</v>
          </cell>
          <cell r="L30">
            <v>1</v>
          </cell>
          <cell r="M30">
            <v>5</v>
          </cell>
          <cell r="N30">
            <v>0</v>
          </cell>
          <cell r="O30">
            <v>0</v>
          </cell>
          <cell r="P30">
            <v>0.52631578947368418</v>
          </cell>
          <cell r="Q30">
            <v>1</v>
          </cell>
          <cell r="R30">
            <v>356</v>
          </cell>
          <cell r="S30">
            <v>61</v>
          </cell>
          <cell r="T30">
            <v>0.17134831460674158</v>
          </cell>
          <cell r="U30">
            <v>3</v>
          </cell>
          <cell r="V30">
            <v>1020</v>
          </cell>
          <cell r="W30">
            <v>0.2314499659632403</v>
          </cell>
          <cell r="X30">
            <v>3</v>
          </cell>
          <cell r="Y30">
            <v>259</v>
          </cell>
          <cell r="Z30">
            <v>5.8770138416156116E-2</v>
          </cell>
          <cell r="AA30">
            <v>2</v>
          </cell>
          <cell r="AB30">
            <v>25</v>
          </cell>
          <cell r="AC30">
            <v>5.6727932834127522E-3</v>
          </cell>
          <cell r="AD30">
            <v>1</v>
          </cell>
          <cell r="AE30">
            <v>0.65</v>
          </cell>
          <cell r="AF30">
            <v>5</v>
          </cell>
          <cell r="AG30">
            <v>5.0000000000000001E-3</v>
          </cell>
          <cell r="AH30">
            <v>1</v>
          </cell>
          <cell r="AI30">
            <v>2.2857142857142856</v>
          </cell>
          <cell r="AJ30">
            <v>0</v>
          </cell>
          <cell r="AK30">
            <v>3.6428571428571428</v>
          </cell>
          <cell r="AL30" t="str">
            <v>HIGH</v>
          </cell>
          <cell r="AM30" t="str">
            <v>5% Calamity fund             Access to private sectors financial assistance from LGU &amp; DSWD    but has limited access to resources to respond to hazard.</v>
          </cell>
          <cell r="AN30">
            <v>2</v>
          </cell>
          <cell r="AO30" t="str">
            <v>Very limited Equipment and facilities for assistance</v>
          </cell>
          <cell r="AP30">
            <v>2</v>
          </cell>
          <cell r="AQ30" t="str">
            <v>Has available infrastructure such as semi Concrete roads, Dike, Brgy. Hall, schools, Day care cnter, health center building but cannot accommodate large number of evacuees during flood</v>
          </cell>
          <cell r="AR30">
            <v>2</v>
          </cell>
          <cell r="AS30" t="str">
            <v>Information Education Campaign, Alert Level; communication facilities are in place, but procedures are not yet in place</v>
          </cell>
          <cell r="AT30">
            <v>3</v>
          </cell>
          <cell r="AU30" t="str">
            <v>BDRRM                        RESCUE TEAM, Ordinances , laws, Disaster Plan</v>
          </cell>
          <cell r="AV30">
            <v>4</v>
          </cell>
          <cell r="AW30" t="str">
            <v xml:space="preserve">There are access to available Emergency Shelter Assistance, availability of emergency response team </v>
          </cell>
          <cell r="AX30">
            <v>4</v>
          </cell>
          <cell r="AY30">
            <v>2.8333333333333335</v>
          </cell>
          <cell r="AZ30">
            <v>0</v>
          </cell>
          <cell r="BA30">
            <v>1.2857142857142856</v>
          </cell>
          <cell r="BB30" t="str">
            <v>HIGH</v>
          </cell>
          <cell r="BC30">
            <v>2</v>
          </cell>
          <cell r="BD30">
            <v>12</v>
          </cell>
          <cell r="BE30" t="str">
            <v>LOW RISK</v>
          </cell>
        </row>
        <row r="31">
          <cell r="F31" t="str">
            <v>Cabcabon</v>
          </cell>
          <cell r="G31">
            <v>722.19799999999998</v>
          </cell>
          <cell r="H31">
            <v>2326</v>
          </cell>
          <cell r="I31">
            <v>3.2207234027233529</v>
          </cell>
          <cell r="J31">
            <v>702.77300000000002</v>
          </cell>
          <cell r="K31">
            <v>2263.4299999999998</v>
          </cell>
          <cell r="L31">
            <v>0.97309974204643157</v>
          </cell>
          <cell r="M31">
            <v>5</v>
          </cell>
          <cell r="N31">
            <v>0</v>
          </cell>
          <cell r="O31">
            <v>0</v>
          </cell>
          <cell r="P31">
            <v>0.15037593984962408</v>
          </cell>
          <cell r="Q31">
            <v>1</v>
          </cell>
          <cell r="R31">
            <v>218</v>
          </cell>
          <cell r="S31">
            <v>84</v>
          </cell>
          <cell r="T31">
            <v>0.38532110091743121</v>
          </cell>
          <cell r="U31">
            <v>4</v>
          </cell>
          <cell r="V31">
            <v>556</v>
          </cell>
          <cell r="W31">
            <v>0.23903697334479793</v>
          </cell>
          <cell r="X31">
            <v>3</v>
          </cell>
          <cell r="Y31">
            <v>130</v>
          </cell>
          <cell r="Z31">
            <v>5.5889939810834052E-2</v>
          </cell>
          <cell r="AA31">
            <v>2</v>
          </cell>
          <cell r="AB31">
            <v>3</v>
          </cell>
          <cell r="AC31">
            <v>1.2897678417884782E-3</v>
          </cell>
          <cell r="AD31">
            <v>1</v>
          </cell>
          <cell r="AE31">
            <v>0.45</v>
          </cell>
          <cell r="AF31">
            <v>4</v>
          </cell>
          <cell r="AG31">
            <v>5.0000000000000001E-3</v>
          </cell>
          <cell r="AH31">
            <v>1</v>
          </cell>
          <cell r="AI31">
            <v>2.2857142857142856</v>
          </cell>
          <cell r="AJ31">
            <v>0</v>
          </cell>
          <cell r="AK31">
            <v>3.6428571428571428</v>
          </cell>
          <cell r="AL31" t="str">
            <v>HIGH</v>
          </cell>
          <cell r="AM31" t="str">
            <v>5% Calamity fund             Access to private sectors financial assistance from LGU &amp; DSWD    but has limited access to resources to respond to hazard.</v>
          </cell>
          <cell r="AN31">
            <v>2</v>
          </cell>
          <cell r="AO31" t="str">
            <v>Very limited Equipment and facilities for assistance</v>
          </cell>
          <cell r="AP31">
            <v>2</v>
          </cell>
          <cell r="AQ31" t="str">
            <v>Has available infrastructure such as semi Concrete roads,  covered court, Brgy. Hall, Day care centers,  schools, , health center building but cannot accommodate large number of evacuees during flood</v>
          </cell>
          <cell r="AR31">
            <v>3</v>
          </cell>
          <cell r="AS31" t="str">
            <v>Information Education Campaign, Alert Level; communication facilities are in place, but procedures are not yet in place</v>
          </cell>
          <cell r="AT31">
            <v>3</v>
          </cell>
          <cell r="AU31" t="str">
            <v>BDRRM                        RESCUE TEAM, Ordinances , laws, Disaster Plan</v>
          </cell>
          <cell r="AV31">
            <v>4</v>
          </cell>
          <cell r="AW31" t="str">
            <v xml:space="preserve">There are access to available Emergency Shelter Assistance, availability of emergency response team </v>
          </cell>
          <cell r="AX31">
            <v>4</v>
          </cell>
          <cell r="AY31">
            <v>3</v>
          </cell>
          <cell r="AZ31">
            <v>0</v>
          </cell>
          <cell r="BA31">
            <v>1.2142857142857142</v>
          </cell>
          <cell r="BB31" t="str">
            <v>HIGH</v>
          </cell>
          <cell r="BC31">
            <v>3</v>
          </cell>
          <cell r="BD31">
            <v>18</v>
          </cell>
          <cell r="BE31" t="str">
            <v>LOW RISK</v>
          </cell>
        </row>
        <row r="32">
          <cell r="F32" t="str">
            <v>Camayahan</v>
          </cell>
          <cell r="G32">
            <v>2778.28</v>
          </cell>
          <cell r="H32">
            <v>1258</v>
          </cell>
          <cell r="I32">
            <v>0.45279813409735514</v>
          </cell>
          <cell r="J32">
            <v>226.238</v>
          </cell>
          <cell r="K32">
            <v>102.44</v>
          </cell>
          <cell r="L32">
            <v>8.1430842607313189E-2</v>
          </cell>
          <cell r="M32">
            <v>2</v>
          </cell>
          <cell r="N32">
            <v>0</v>
          </cell>
          <cell r="O32">
            <v>0</v>
          </cell>
          <cell r="P32">
            <v>1.7902813299232736</v>
          </cell>
          <cell r="Q32">
            <v>1</v>
          </cell>
          <cell r="R32">
            <v>205</v>
          </cell>
          <cell r="S32">
            <v>132</v>
          </cell>
          <cell r="T32">
            <v>0.64390243902439026</v>
          </cell>
          <cell r="U32">
            <v>5</v>
          </cell>
          <cell r="V32">
            <v>495</v>
          </cell>
          <cell r="W32">
            <v>0.39348171701112877</v>
          </cell>
          <cell r="X32">
            <v>4</v>
          </cell>
          <cell r="Y32">
            <v>117</v>
          </cell>
          <cell r="Z32">
            <v>9.3004769475357713E-2</v>
          </cell>
          <cell r="AA32">
            <v>2</v>
          </cell>
          <cell r="AB32">
            <v>3</v>
          </cell>
          <cell r="AC32">
            <v>2.3847376788553257E-3</v>
          </cell>
          <cell r="AD32">
            <v>1</v>
          </cell>
          <cell r="AE32">
            <v>0.45</v>
          </cell>
          <cell r="AF32">
            <v>4</v>
          </cell>
          <cell r="AG32">
            <v>5.0000000000000001E-3</v>
          </cell>
          <cell r="AH32">
            <v>1</v>
          </cell>
          <cell r="AI32">
            <v>2.5714285714285716</v>
          </cell>
          <cell r="AJ32">
            <v>0</v>
          </cell>
          <cell r="AK32">
            <v>2.2857142857142856</v>
          </cell>
          <cell r="AL32" t="str">
            <v>MEDIUM HIGH</v>
          </cell>
          <cell r="AM32" t="str">
            <v>5% Calamity fund             Access to private sectors financial assistance from LGU &amp; DSWD    but has limited access to resources to respond to hazard.</v>
          </cell>
          <cell r="AN32">
            <v>2</v>
          </cell>
          <cell r="AO32" t="str">
            <v>Very limited Equipment and facilities for assistance</v>
          </cell>
          <cell r="AP32">
            <v>2</v>
          </cell>
          <cell r="AQ32" t="str">
            <v>Has available infrastructure such as Concrete roads,  covered court, Brgy. Hall, Day care centers,  schools, , health center building but cannot accommodate large number of evacuees during flood</v>
          </cell>
          <cell r="AR32">
            <v>3</v>
          </cell>
          <cell r="AS32" t="str">
            <v>Information Education Campaign, Alert Level; communication facilities are in place, but procedures are not yet in place</v>
          </cell>
          <cell r="AT32">
            <v>3</v>
          </cell>
          <cell r="AU32" t="str">
            <v>BDRRM                        RESCUE TEAM, Ordinances , laws, Disaster Plan</v>
          </cell>
          <cell r="AV32">
            <v>4</v>
          </cell>
          <cell r="AW32" t="str">
            <v xml:space="preserve">There are access to available Emergency Shelter Assistance, availability of emergency response team </v>
          </cell>
          <cell r="AX32">
            <v>4</v>
          </cell>
          <cell r="AY32">
            <v>3</v>
          </cell>
          <cell r="AZ32">
            <v>0</v>
          </cell>
          <cell r="BA32">
            <v>0.76190476190476186</v>
          </cell>
          <cell r="BB32" t="str">
            <v>MEDIUM HIGH</v>
          </cell>
          <cell r="BC32">
            <v>3</v>
          </cell>
          <cell r="BD32">
            <v>18</v>
          </cell>
          <cell r="BE32" t="str">
            <v>LOW RISK</v>
          </cell>
        </row>
        <row r="33">
          <cell r="F33" t="str">
            <v>Dagohoy</v>
          </cell>
          <cell r="G33">
            <v>26.540800000000001</v>
          </cell>
          <cell r="H33">
            <v>1177</v>
          </cell>
          <cell r="I33">
            <v>44.346816976127322</v>
          </cell>
          <cell r="J33">
            <v>26.540800000000001</v>
          </cell>
          <cell r="K33">
            <v>1177</v>
          </cell>
          <cell r="L33">
            <v>1</v>
          </cell>
          <cell r="M33">
            <v>5</v>
          </cell>
          <cell r="N33">
            <v>0</v>
          </cell>
          <cell r="O33">
            <v>0</v>
          </cell>
          <cell r="P33">
            <v>2.0295202952029521</v>
          </cell>
          <cell r="Q33">
            <v>1</v>
          </cell>
          <cell r="R33">
            <v>8</v>
          </cell>
          <cell r="S33">
            <v>1</v>
          </cell>
          <cell r="T33">
            <v>0.125</v>
          </cell>
          <cell r="U33">
            <v>2</v>
          </cell>
          <cell r="V33">
            <v>41</v>
          </cell>
          <cell r="W33">
            <v>3.4834324553950725E-2</v>
          </cell>
          <cell r="X33">
            <v>1</v>
          </cell>
          <cell r="Y33">
            <v>17</v>
          </cell>
          <cell r="Z33">
            <v>1.4443500424808835E-2</v>
          </cell>
          <cell r="AA33">
            <v>1</v>
          </cell>
          <cell r="AB33">
            <v>22</v>
          </cell>
          <cell r="AC33">
            <v>1.8691588785046728E-2</v>
          </cell>
          <cell r="AD33">
            <v>1</v>
          </cell>
          <cell r="AE33">
            <v>0.55000000000000004</v>
          </cell>
          <cell r="AF33">
            <v>5</v>
          </cell>
          <cell r="AG33">
            <v>5.0000000000000001E-3</v>
          </cell>
          <cell r="AH33">
            <v>1</v>
          </cell>
          <cell r="AI33">
            <v>1.7142857142857142</v>
          </cell>
          <cell r="AJ33">
            <v>0</v>
          </cell>
          <cell r="AK33">
            <v>3.3571428571428572</v>
          </cell>
          <cell r="AL33" t="str">
            <v>MEDIUM HIGH</v>
          </cell>
          <cell r="AM33" t="str">
            <v>5% Calamity fund             Access to private sectors financial assistance from LGU &amp; DSWD    but has limited access to resources to respond to hazard.</v>
          </cell>
          <cell r="AN33">
            <v>2</v>
          </cell>
          <cell r="AO33" t="str">
            <v>Very limited Equipment and facilities for assistance</v>
          </cell>
          <cell r="AP33">
            <v>2</v>
          </cell>
          <cell r="AQ33" t="str">
            <v>Has available infrastructure such as Concrete roads, Brgy. Hall, schools, Day care center health center building but cannot accommodate large number of evacuees during flood</v>
          </cell>
          <cell r="AR33">
            <v>3</v>
          </cell>
          <cell r="AS33" t="str">
            <v>Information Education Campaign, Alert Level; communication facilities are in place, but procedures are not yet in place</v>
          </cell>
          <cell r="AT33">
            <v>3</v>
          </cell>
          <cell r="AU33" t="str">
            <v>BDRRM                        RESCUE TEAM, Ordinances , laws, Disaster Plan</v>
          </cell>
          <cell r="AV33">
            <v>4</v>
          </cell>
          <cell r="AW33" t="str">
            <v xml:space="preserve">There are access to available Emergency Shelter Assistance, availability of emergency response team </v>
          </cell>
          <cell r="AX33">
            <v>4</v>
          </cell>
          <cell r="AY33">
            <v>3</v>
          </cell>
          <cell r="AZ33">
            <v>0</v>
          </cell>
          <cell r="BA33">
            <v>1.1190476190476191</v>
          </cell>
          <cell r="BB33" t="str">
            <v>MEDIUM HIGH</v>
          </cell>
          <cell r="BC33">
            <v>2</v>
          </cell>
          <cell r="BD33">
            <v>12</v>
          </cell>
          <cell r="BE33" t="str">
            <v>LOW RISK</v>
          </cell>
        </row>
        <row r="34">
          <cell r="F34" t="str">
            <v xml:space="preserve">Dankias </v>
          </cell>
          <cell r="G34">
            <v>990.67700000000002</v>
          </cell>
          <cell r="H34">
            <v>1195</v>
          </cell>
          <cell r="I34">
            <v>1.2062458298718957</v>
          </cell>
          <cell r="J34">
            <v>543.70899999999995</v>
          </cell>
          <cell r="K34">
            <v>655.84900000000005</v>
          </cell>
          <cell r="L34">
            <v>0.54882761506276156</v>
          </cell>
          <cell r="M34">
            <v>5</v>
          </cell>
          <cell r="N34">
            <v>0</v>
          </cell>
          <cell r="O34">
            <v>0</v>
          </cell>
          <cell r="P34">
            <v>0.27548209366391185</v>
          </cell>
          <cell r="Q34">
            <v>1</v>
          </cell>
          <cell r="R34">
            <v>168</v>
          </cell>
          <cell r="S34">
            <v>45</v>
          </cell>
          <cell r="T34">
            <v>0.26785714285714285</v>
          </cell>
          <cell r="U34">
            <v>3</v>
          </cell>
          <cell r="V34">
            <v>497</v>
          </cell>
          <cell r="W34">
            <v>0.41589958158995816</v>
          </cell>
          <cell r="X34">
            <v>4</v>
          </cell>
          <cell r="Y34">
            <v>97</v>
          </cell>
          <cell r="Z34">
            <v>8.117154811715481E-2</v>
          </cell>
          <cell r="AA34">
            <v>2</v>
          </cell>
          <cell r="AB34">
            <v>15</v>
          </cell>
          <cell r="AC34">
            <v>1.2552301255230125E-2</v>
          </cell>
          <cell r="AD34">
            <v>1</v>
          </cell>
          <cell r="AE34">
            <v>0.45</v>
          </cell>
          <cell r="AF34">
            <v>4</v>
          </cell>
          <cell r="AG34">
            <v>5.0000000000000001E-3</v>
          </cell>
          <cell r="AH34">
            <v>1</v>
          </cell>
          <cell r="AI34">
            <v>2.2857142857142856</v>
          </cell>
          <cell r="AJ34">
            <v>0</v>
          </cell>
          <cell r="AK34">
            <v>3.6428571428571428</v>
          </cell>
          <cell r="AL34" t="str">
            <v>HIGH</v>
          </cell>
          <cell r="AM34" t="str">
            <v>5% Calamity fund             Access to private sectors financial assistance from LGU &amp; DSWD    but has limited access to resources to respond to hazard.</v>
          </cell>
          <cell r="AN34">
            <v>2</v>
          </cell>
          <cell r="AO34" t="str">
            <v>Very limited Equipment and facilities for assistance</v>
          </cell>
          <cell r="AP34">
            <v>2</v>
          </cell>
          <cell r="AQ34" t="str">
            <v>Has available infrastructure such as Concrete roads,  covered court, Brgy. Hall, Day care centers,  schools, , health center building but cannot accommodate large number of evacuees during flood</v>
          </cell>
          <cell r="AR34">
            <v>3</v>
          </cell>
          <cell r="AS34" t="str">
            <v>Information Education Campaign, Alert Level; communication facilities are in place, but procedures are not yet in place</v>
          </cell>
          <cell r="AT34">
            <v>3</v>
          </cell>
          <cell r="AU34" t="str">
            <v>BDRRM                        RESCUE TEAM, Ordinances , laws, Disaster Plan</v>
          </cell>
          <cell r="AV34">
            <v>4</v>
          </cell>
          <cell r="AW34" t="str">
            <v xml:space="preserve">There are access to available Emergency Shelter Assistance, availability of emergency response team </v>
          </cell>
          <cell r="AX34">
            <v>4</v>
          </cell>
          <cell r="AY34">
            <v>3</v>
          </cell>
          <cell r="AZ34">
            <v>0</v>
          </cell>
          <cell r="BA34">
            <v>1.2142857142857142</v>
          </cell>
          <cell r="BB34" t="str">
            <v>HIGH</v>
          </cell>
          <cell r="BC34">
            <v>2</v>
          </cell>
          <cell r="BD34">
            <v>12</v>
          </cell>
          <cell r="BE34" t="str">
            <v>LOW RISK</v>
          </cell>
        </row>
        <row r="35">
          <cell r="F35" t="str">
            <v xml:space="preserve">De Oro </v>
          </cell>
          <cell r="G35">
            <v>762.17600000000004</v>
          </cell>
          <cell r="H35">
            <v>1968</v>
          </cell>
          <cell r="I35">
            <v>2.5820807792425895</v>
          </cell>
          <cell r="J35">
            <v>29.384399999999999</v>
          </cell>
          <cell r="K35">
            <v>75.872900000000001</v>
          </cell>
          <cell r="L35">
            <v>3.8553302845528457E-2</v>
          </cell>
          <cell r="M35">
            <v>1</v>
          </cell>
          <cell r="N35">
            <v>0</v>
          </cell>
          <cell r="O35">
            <v>0</v>
          </cell>
          <cell r="P35">
            <v>0.3886925795053004</v>
          </cell>
          <cell r="Q35">
            <v>1</v>
          </cell>
          <cell r="R35">
            <v>284</v>
          </cell>
          <cell r="S35">
            <v>94</v>
          </cell>
          <cell r="T35">
            <v>0.33098591549295775</v>
          </cell>
          <cell r="U35">
            <v>4</v>
          </cell>
          <cell r="V35">
            <v>711</v>
          </cell>
          <cell r="W35">
            <v>0.36128048780487804</v>
          </cell>
          <cell r="X35">
            <v>4</v>
          </cell>
          <cell r="Y35">
            <v>121</v>
          </cell>
          <cell r="Z35">
            <v>6.1483739837398375E-2</v>
          </cell>
          <cell r="AA35">
            <v>2</v>
          </cell>
          <cell r="AB35">
            <v>2</v>
          </cell>
          <cell r="AC35">
            <v>1.0162601626016261E-3</v>
          </cell>
          <cell r="AD35">
            <v>1</v>
          </cell>
          <cell r="AE35">
            <v>0.45</v>
          </cell>
          <cell r="AF35">
            <v>4</v>
          </cell>
          <cell r="AG35">
            <v>5.0000000000000001E-3</v>
          </cell>
          <cell r="AH35">
            <v>1</v>
          </cell>
          <cell r="AI35">
            <v>2.4285714285714284</v>
          </cell>
          <cell r="AJ35">
            <v>0</v>
          </cell>
          <cell r="AK35">
            <v>1.7142857142857142</v>
          </cell>
          <cell r="AL35" t="str">
            <v>MEDIUM HIGH</v>
          </cell>
          <cell r="AM35" t="str">
            <v>5% Calamity fund             Access to private sectors financial assistance from LGU &amp; DSWD    but has limited access to resources to respond to hazard.</v>
          </cell>
          <cell r="AN35">
            <v>2</v>
          </cell>
          <cell r="AO35" t="str">
            <v>Very limited Equipment and facilities for assistance</v>
          </cell>
          <cell r="AP35">
            <v>2</v>
          </cell>
          <cell r="AQ35" t="str">
            <v>Has available infrastructure such as Concrete roads,  covered court, Brgy. Hall, Day care centers,  schools, , health center building but cannot accommodate large number of evacuees during flood</v>
          </cell>
          <cell r="AR35">
            <v>3</v>
          </cell>
          <cell r="AS35" t="str">
            <v>Information Education Campaign, Alert Level; communication facilities are in place, but procedures are not yet in place</v>
          </cell>
          <cell r="AT35">
            <v>3</v>
          </cell>
          <cell r="AU35" t="str">
            <v>BDRRM                        RESCUE TEAM, Ordinances , laws, Disaster Plan</v>
          </cell>
          <cell r="AV35">
            <v>4</v>
          </cell>
          <cell r="AW35" t="str">
            <v xml:space="preserve">There are access to available Emergency Shelter Assistance, availability of emergency response team </v>
          </cell>
          <cell r="AX35">
            <v>4</v>
          </cell>
          <cell r="AY35">
            <v>3</v>
          </cell>
          <cell r="AZ35">
            <v>0</v>
          </cell>
          <cell r="BA35">
            <v>0.5714285714285714</v>
          </cell>
          <cell r="BB35" t="str">
            <v>MEDIUM HIGH</v>
          </cell>
          <cell r="BC35">
            <v>2</v>
          </cell>
          <cell r="BD35">
            <v>12</v>
          </cell>
          <cell r="BE35" t="str">
            <v>LOW RISK</v>
          </cell>
        </row>
        <row r="36">
          <cell r="F36" t="str">
            <v xml:space="preserve">Diego Silang </v>
          </cell>
          <cell r="G36">
            <v>14.147399999999999</v>
          </cell>
          <cell r="H36">
            <v>908</v>
          </cell>
          <cell r="I36">
            <v>64.181404356984331</v>
          </cell>
          <cell r="J36">
            <v>14.147399999999999</v>
          </cell>
          <cell r="K36">
            <v>908.00199999999995</v>
          </cell>
          <cell r="L36">
            <v>1.0000022026431719</v>
          </cell>
          <cell r="M36">
            <v>5</v>
          </cell>
          <cell r="N36">
            <v>0</v>
          </cell>
          <cell r="O36">
            <v>0</v>
          </cell>
          <cell r="P36">
            <v>0.16155088852988692</v>
          </cell>
          <cell r="Q36">
            <v>1</v>
          </cell>
          <cell r="R36">
            <v>6</v>
          </cell>
          <cell r="S36">
            <v>5</v>
          </cell>
          <cell r="T36">
            <v>0.83333333333333337</v>
          </cell>
          <cell r="U36">
            <v>5</v>
          </cell>
          <cell r="V36">
            <v>19</v>
          </cell>
          <cell r="W36">
            <v>2.092511013215859E-2</v>
          </cell>
          <cell r="X36">
            <v>1</v>
          </cell>
          <cell r="Y36">
            <v>45</v>
          </cell>
          <cell r="Z36">
            <v>4.9559471365638763E-2</v>
          </cell>
          <cell r="AA36">
            <v>1</v>
          </cell>
          <cell r="AB36">
            <v>8</v>
          </cell>
          <cell r="AC36">
            <v>8.8105726872246704E-3</v>
          </cell>
          <cell r="AD36">
            <v>1</v>
          </cell>
          <cell r="AE36">
            <v>0.55000000000000004</v>
          </cell>
          <cell r="AF36">
            <v>5</v>
          </cell>
          <cell r="AG36">
            <v>5.0000000000000001E-3</v>
          </cell>
          <cell r="AH36">
            <v>1</v>
          </cell>
          <cell r="AI36">
            <v>2.1428571428571428</v>
          </cell>
          <cell r="AJ36">
            <v>0</v>
          </cell>
          <cell r="AK36">
            <v>3.5714285714285712</v>
          </cell>
          <cell r="AL36" t="str">
            <v>MEDIUM HIGH</v>
          </cell>
          <cell r="AM36" t="str">
            <v>5% Calamity fund             Access to private sectors financial assistance from LGU &amp; DSWD    but has limited access to resources to respond to hazard.</v>
          </cell>
          <cell r="AN36">
            <v>2</v>
          </cell>
          <cell r="AO36" t="str">
            <v>Very limited Equipment and facilities for assistance</v>
          </cell>
          <cell r="AP36">
            <v>2</v>
          </cell>
          <cell r="AQ36" t="str">
            <v>Has available infrastructure such as Concrete roads,  Brgy. Hall, Day care center  health center building, schools but cannot accommodate large number of evacuees during flood</v>
          </cell>
          <cell r="AR36">
            <v>2</v>
          </cell>
          <cell r="AS36" t="str">
            <v>Information Education Campaign, Alert Level; communication facilities are in place, but procedures are not yet in place</v>
          </cell>
          <cell r="AT36">
            <v>3</v>
          </cell>
          <cell r="AU36" t="str">
            <v>BDRRM                        RESCUE TEAM, Ordinances , laws, Disaster Plan</v>
          </cell>
          <cell r="AV36">
            <v>4</v>
          </cell>
          <cell r="AW36" t="str">
            <v xml:space="preserve">There are access to available Emergency Shelter Assistance, availability of emergency response team </v>
          </cell>
          <cell r="AX36">
            <v>4</v>
          </cell>
          <cell r="AY36">
            <v>2.8333333333333335</v>
          </cell>
          <cell r="AZ36">
            <v>0</v>
          </cell>
          <cell r="BA36">
            <v>1.260504201680672</v>
          </cell>
          <cell r="BB36" t="str">
            <v>MEDIUM HIGH</v>
          </cell>
          <cell r="BC36">
            <v>3</v>
          </cell>
          <cell r="BD36">
            <v>18</v>
          </cell>
          <cell r="BE36" t="str">
            <v>LOW RISK</v>
          </cell>
        </row>
        <row r="37">
          <cell r="F37" t="str">
            <v>Don Francisco</v>
          </cell>
          <cell r="G37">
            <v>638.29999999999995</v>
          </cell>
          <cell r="H37">
            <v>1183</v>
          </cell>
          <cell r="I37">
            <v>1.8533604887983708</v>
          </cell>
          <cell r="J37">
            <v>31.135999999999999</v>
          </cell>
          <cell r="K37">
            <v>57.706299999999999</v>
          </cell>
          <cell r="L37">
            <v>4.8779628064243449E-2</v>
          </cell>
          <cell r="M37">
            <v>1</v>
          </cell>
          <cell r="N37">
            <v>0</v>
          </cell>
          <cell r="O37">
            <v>0</v>
          </cell>
          <cell r="P37">
            <v>0.5946135012242042</v>
          </cell>
          <cell r="Q37">
            <v>1</v>
          </cell>
          <cell r="R37">
            <v>160</v>
          </cell>
          <cell r="S37">
            <v>101</v>
          </cell>
          <cell r="T37">
            <v>0.63124999999999998</v>
          </cell>
          <cell r="U37">
            <v>5</v>
          </cell>
          <cell r="V37">
            <v>470</v>
          </cell>
          <cell r="W37">
            <v>0.39729501267962808</v>
          </cell>
          <cell r="X37">
            <v>4</v>
          </cell>
          <cell r="Y37">
            <v>97</v>
          </cell>
          <cell r="Z37">
            <v>8.1994928148774307E-2</v>
          </cell>
          <cell r="AA37">
            <v>2</v>
          </cell>
          <cell r="AB37">
            <v>16</v>
          </cell>
          <cell r="AC37">
            <v>1.3524936601859678E-2</v>
          </cell>
          <cell r="AD37">
            <v>1</v>
          </cell>
          <cell r="AE37">
            <v>0.45</v>
          </cell>
          <cell r="AF37">
            <v>4</v>
          </cell>
          <cell r="AG37">
            <v>5.0000000000000001E-3</v>
          </cell>
          <cell r="AH37">
            <v>1</v>
          </cell>
          <cell r="AI37">
            <v>2.5714285714285716</v>
          </cell>
          <cell r="AJ37">
            <v>0</v>
          </cell>
          <cell r="AK37">
            <v>1.7857142857142858</v>
          </cell>
          <cell r="AL37" t="str">
            <v>HIGH</v>
          </cell>
          <cell r="AM37" t="str">
            <v>5% Calamity fund             Access to private sectors financial assistance from LGU &amp; DSWD    but has limited access to resources to respond to hazard.</v>
          </cell>
          <cell r="AN37">
            <v>2</v>
          </cell>
          <cell r="AO37" t="str">
            <v>Very limited Equipment and facilities for assistance</v>
          </cell>
          <cell r="AP37">
            <v>2</v>
          </cell>
          <cell r="AQ37" t="str">
            <v>Has available infrastructure such as Concrete roads,  covered court, Brgy. Hall, Day care centers,  schools, , health center building but cannot accommodate large number of evacuees during flood</v>
          </cell>
          <cell r="AR37">
            <v>3</v>
          </cell>
          <cell r="AS37" t="str">
            <v>Information Education Campaign, Alert Level; communication facilities are in place, but procedures are not yet in place</v>
          </cell>
          <cell r="AT37">
            <v>3</v>
          </cell>
          <cell r="AU37" t="str">
            <v>BDRRM                        RESCUE TEAM, Ordinances , laws, Disaster Plan</v>
          </cell>
          <cell r="AV37">
            <v>4</v>
          </cell>
          <cell r="AW37" t="str">
            <v xml:space="preserve">There are access to available Emergency Shelter Assistance, availability of emergency response team </v>
          </cell>
          <cell r="AX37">
            <v>4</v>
          </cell>
          <cell r="AY37">
            <v>3</v>
          </cell>
          <cell r="AZ37">
            <v>0</v>
          </cell>
          <cell r="BA37">
            <v>0.59523809523809523</v>
          </cell>
          <cell r="BB37" t="str">
            <v>HIGH</v>
          </cell>
          <cell r="BC37">
            <v>3</v>
          </cell>
          <cell r="BD37">
            <v>18</v>
          </cell>
          <cell r="BE37" t="str">
            <v>LOW RISK</v>
          </cell>
        </row>
        <row r="38">
          <cell r="F38" t="str">
            <v>Doongan</v>
          </cell>
          <cell r="G38">
            <v>371.88400000000001</v>
          </cell>
          <cell r="H38">
            <v>13728</v>
          </cell>
          <cell r="I38">
            <v>36.914736853427414</v>
          </cell>
          <cell r="J38">
            <v>371.88400000000001</v>
          </cell>
          <cell r="K38">
            <v>13728</v>
          </cell>
          <cell r="L38">
            <v>1</v>
          </cell>
          <cell r="M38">
            <v>5</v>
          </cell>
          <cell r="N38">
            <v>0</v>
          </cell>
          <cell r="O38">
            <v>0</v>
          </cell>
          <cell r="P38">
            <v>0.55066079295154191</v>
          </cell>
          <cell r="Q38">
            <v>1</v>
          </cell>
          <cell r="R38">
            <v>656</v>
          </cell>
          <cell r="S38">
            <v>336</v>
          </cell>
          <cell r="T38">
            <v>0.51219512195121952</v>
          </cell>
          <cell r="U38">
            <v>5</v>
          </cell>
          <cell r="V38">
            <v>1952</v>
          </cell>
          <cell r="W38">
            <v>0.14219114219114218</v>
          </cell>
          <cell r="X38">
            <v>2</v>
          </cell>
          <cell r="Y38">
            <v>559</v>
          </cell>
          <cell r="Z38">
            <v>4.0719696969696968E-2</v>
          </cell>
          <cell r="AA38">
            <v>1</v>
          </cell>
          <cell r="AB38">
            <v>81</v>
          </cell>
          <cell r="AC38">
            <v>5.90034965034965E-3</v>
          </cell>
          <cell r="AD38">
            <v>1</v>
          </cell>
          <cell r="AE38">
            <v>0.45</v>
          </cell>
          <cell r="AF38">
            <v>4</v>
          </cell>
          <cell r="AG38">
            <v>5.0000000000000001E-3</v>
          </cell>
          <cell r="AH38">
            <v>1</v>
          </cell>
          <cell r="AI38">
            <v>2.1428571428571428</v>
          </cell>
          <cell r="AJ38">
            <v>0</v>
          </cell>
          <cell r="AK38">
            <v>3.5714285714285712</v>
          </cell>
          <cell r="AL38" t="str">
            <v>MEDIUM HIGH</v>
          </cell>
          <cell r="AM38" t="str">
            <v>5% Calamity fund             Access to private sectors financial assistance from LGU &amp; DSWD    but has limited access to resources to respond to hazard.</v>
          </cell>
          <cell r="AN38">
            <v>2</v>
          </cell>
          <cell r="AO38" t="str">
            <v>Very limited Equipment and facilities for assistance</v>
          </cell>
          <cell r="AP38">
            <v>2</v>
          </cell>
          <cell r="AQ38" t="str">
            <v>Has available infrastructure such as Concrete roads,  covered court, Brgy. Hall, Day care centers,  schools, , health center building, Birthing clinic but cannot accommodate large number of evacuees during flood</v>
          </cell>
          <cell r="AR38">
            <v>3</v>
          </cell>
          <cell r="AS38" t="str">
            <v>Information Education Campaign, Alert Level; communication facilities are in place, but procedures are not yet in place</v>
          </cell>
          <cell r="AT38">
            <v>3</v>
          </cell>
          <cell r="AU38" t="str">
            <v>BDRRM                        RESCUE TEAM, Ordinances , laws, Disaster Plan</v>
          </cell>
          <cell r="AV38">
            <v>4</v>
          </cell>
          <cell r="AW38" t="str">
            <v xml:space="preserve">There are access to available Emergency Shelter Assistance, availability of emergency response team </v>
          </cell>
          <cell r="AX38">
            <v>4</v>
          </cell>
          <cell r="AY38">
            <v>3</v>
          </cell>
          <cell r="AZ38">
            <v>0</v>
          </cell>
          <cell r="BA38">
            <v>1.1904761904761905</v>
          </cell>
          <cell r="BB38" t="str">
            <v>MEDIUM HIGH</v>
          </cell>
          <cell r="BC38">
            <v>3</v>
          </cell>
          <cell r="BD38">
            <v>18</v>
          </cell>
          <cell r="BE38" t="str">
            <v>LOW RISK</v>
          </cell>
        </row>
        <row r="39">
          <cell r="F39" t="str">
            <v>Dulag</v>
          </cell>
          <cell r="G39">
            <v>1060.49</v>
          </cell>
          <cell r="H39">
            <v>2047</v>
          </cell>
          <cell r="I39">
            <v>1.9302397948118322</v>
          </cell>
          <cell r="J39">
            <v>3.6045199999999999</v>
          </cell>
          <cell r="K39">
            <v>6.9575800000000001</v>
          </cell>
          <cell r="L39">
            <v>3.3989154860771861E-3</v>
          </cell>
          <cell r="M39">
            <v>1</v>
          </cell>
          <cell r="N39">
            <v>0</v>
          </cell>
          <cell r="O39">
            <v>0</v>
          </cell>
          <cell r="P39">
            <v>1.8587360594795539</v>
          </cell>
          <cell r="Q39">
            <v>1</v>
          </cell>
          <cell r="R39">
            <v>181</v>
          </cell>
          <cell r="S39">
            <v>71</v>
          </cell>
          <cell r="T39">
            <v>0.39226519337016574</v>
          </cell>
          <cell r="U39">
            <v>4</v>
          </cell>
          <cell r="V39">
            <v>569</v>
          </cell>
          <cell r="W39">
            <v>0.27796775769418663</v>
          </cell>
          <cell r="X39">
            <v>3</v>
          </cell>
          <cell r="Y39">
            <v>124</v>
          </cell>
          <cell r="Z39">
            <v>6.0576453346360526E-2</v>
          </cell>
          <cell r="AA39">
            <v>2</v>
          </cell>
          <cell r="AB39">
            <v>17</v>
          </cell>
          <cell r="AC39">
            <v>8.3048363458720076E-3</v>
          </cell>
          <cell r="AD39">
            <v>1</v>
          </cell>
          <cell r="AE39">
            <v>0.45</v>
          </cell>
          <cell r="AF39">
            <v>4</v>
          </cell>
          <cell r="AG39">
            <v>5.0000000000000001E-3</v>
          </cell>
          <cell r="AH39">
            <v>1</v>
          </cell>
          <cell r="AI39">
            <v>2.2857142857142856</v>
          </cell>
          <cell r="AJ39">
            <v>0</v>
          </cell>
          <cell r="AK39">
            <v>1.6428571428571428</v>
          </cell>
          <cell r="AL39" t="str">
            <v>MEDIUM HIGH</v>
          </cell>
          <cell r="AM39" t="str">
            <v>5% Calamity fund             Access to private sectors financial assistance from LGU &amp; DSWD    but has limited access to resources to respond to hazard.</v>
          </cell>
          <cell r="AN39">
            <v>2</v>
          </cell>
          <cell r="AO39" t="str">
            <v>Very limited Equipment and facilities for assistance</v>
          </cell>
          <cell r="AP39">
            <v>2</v>
          </cell>
          <cell r="AQ39" t="str">
            <v>Has available infrastructure such as Concrete roads,  covered court, Brgy. Hall, Day care centers,  schools, , health center building but cannot accommodate large number of evacuees during flood</v>
          </cell>
          <cell r="AR39">
            <v>3</v>
          </cell>
          <cell r="AS39" t="str">
            <v>Information Education Campaign, Alert Level; communication facilities are in place, but procedures are not yet in place</v>
          </cell>
          <cell r="AT39">
            <v>3</v>
          </cell>
          <cell r="AU39" t="str">
            <v>BDRRM                        RESCUE TEAM, Ordinances , laws, Disaster Plan</v>
          </cell>
          <cell r="AV39">
            <v>4</v>
          </cell>
          <cell r="AW39" t="str">
            <v xml:space="preserve">There are access to available Emergency Shelter Assistance, availability of emergency response team </v>
          </cell>
          <cell r="AX39">
            <v>4</v>
          </cell>
          <cell r="AY39">
            <v>3</v>
          </cell>
          <cell r="AZ39">
            <v>0</v>
          </cell>
          <cell r="BA39">
            <v>0.54761904761904756</v>
          </cell>
          <cell r="BB39" t="str">
            <v>MEDIUM HIGH</v>
          </cell>
          <cell r="BC39">
            <v>3</v>
          </cell>
          <cell r="BD39">
            <v>18</v>
          </cell>
          <cell r="BE39" t="str">
            <v>LOW RISK</v>
          </cell>
        </row>
        <row r="40">
          <cell r="F40" t="str">
            <v>Dumalagan</v>
          </cell>
          <cell r="G40">
            <v>920.33900000000006</v>
          </cell>
          <cell r="H40">
            <v>2580</v>
          </cell>
          <cell r="I40">
            <v>2.803314865500647</v>
          </cell>
          <cell r="J40">
            <v>116.93</v>
          </cell>
          <cell r="K40">
            <v>327.791</v>
          </cell>
          <cell r="L40">
            <v>0.12705077519379845</v>
          </cell>
          <cell r="M40">
            <v>2</v>
          </cell>
          <cell r="N40">
            <v>0</v>
          </cell>
          <cell r="O40">
            <v>0</v>
          </cell>
          <cell r="P40">
            <v>2.5839793281653747</v>
          </cell>
          <cell r="Q40">
            <v>1</v>
          </cell>
          <cell r="R40">
            <v>254</v>
          </cell>
          <cell r="S40">
            <v>111</v>
          </cell>
          <cell r="T40">
            <v>0.43700787401574803</v>
          </cell>
          <cell r="U40">
            <v>4</v>
          </cell>
          <cell r="V40">
            <v>670</v>
          </cell>
          <cell r="W40">
            <v>0.25968992248062017</v>
          </cell>
          <cell r="X40">
            <v>3</v>
          </cell>
          <cell r="Y40">
            <v>197</v>
          </cell>
          <cell r="Z40">
            <v>7.6356589147286824E-2</v>
          </cell>
          <cell r="AA40">
            <v>2</v>
          </cell>
          <cell r="AB40">
            <v>4</v>
          </cell>
          <cell r="AC40">
            <v>1.5503875968992248E-3</v>
          </cell>
          <cell r="AD40">
            <v>1</v>
          </cell>
          <cell r="AE40">
            <v>0.45</v>
          </cell>
          <cell r="AF40">
            <v>4</v>
          </cell>
          <cell r="AG40">
            <v>5.0000000000000001E-3</v>
          </cell>
          <cell r="AH40">
            <v>1</v>
          </cell>
          <cell r="AI40">
            <v>2.2857142857142856</v>
          </cell>
          <cell r="AJ40">
            <v>0</v>
          </cell>
          <cell r="AK40">
            <v>2.1428571428571428</v>
          </cell>
          <cell r="AL40" t="str">
            <v>MEDIUM HIGH</v>
          </cell>
          <cell r="AM40" t="str">
            <v>5% Calamity fund             Access to private sectors financial assistance from LGU &amp; DSWD    but has limited access to resources to respond to hazard.</v>
          </cell>
          <cell r="AN40">
            <v>2</v>
          </cell>
          <cell r="AO40" t="str">
            <v>Very limited Equipment and facilities for assistance</v>
          </cell>
          <cell r="AP40">
            <v>2</v>
          </cell>
          <cell r="AQ40" t="str">
            <v>Has available infrastructure such as Concrete roads,  covered court, Brgy. Hall, Day care centers,  schools, , health center building but cannot accommodate large number of evacuees during flood</v>
          </cell>
          <cell r="AR40">
            <v>3</v>
          </cell>
          <cell r="AS40" t="str">
            <v>Information Education Campaign, Alert Level; communication facilities are in place, but procedures are not yet in place</v>
          </cell>
          <cell r="AT40">
            <v>3</v>
          </cell>
          <cell r="AU40" t="str">
            <v>BDRRM                        RESCUE TEAM, Ordinances , laws, Disaster Plan</v>
          </cell>
          <cell r="AV40">
            <v>4</v>
          </cell>
          <cell r="AW40" t="str">
            <v xml:space="preserve">There are access to available Emergency Shelter Assistance, availability of emergency response team </v>
          </cell>
          <cell r="AX40">
            <v>4</v>
          </cell>
          <cell r="AY40">
            <v>3</v>
          </cell>
          <cell r="AZ40">
            <v>0</v>
          </cell>
          <cell r="BA40">
            <v>0.7142857142857143</v>
          </cell>
          <cell r="BB40" t="str">
            <v>MEDIUM HIGH</v>
          </cell>
          <cell r="BC40">
            <v>2</v>
          </cell>
          <cell r="BD40">
            <v>12</v>
          </cell>
          <cell r="BE40" t="str">
            <v>LOW RISK</v>
          </cell>
        </row>
        <row r="41">
          <cell r="F41" t="str">
            <v xml:space="preserve">Florida </v>
          </cell>
          <cell r="G41">
            <v>5276.75</v>
          </cell>
          <cell r="H41">
            <v>2507</v>
          </cell>
          <cell r="I41">
            <v>0.47510304638271661</v>
          </cell>
          <cell r="J41">
            <v>757.22199999999998</v>
          </cell>
          <cell r="K41">
            <v>359.75799999999998</v>
          </cell>
          <cell r="L41">
            <v>0.14350139609094534</v>
          </cell>
          <cell r="M41">
            <v>2</v>
          </cell>
          <cell r="N41">
            <v>0</v>
          </cell>
          <cell r="O41">
            <v>0</v>
          </cell>
          <cell r="P41">
            <v>0.16207455429497569</v>
          </cell>
          <cell r="Q41">
            <v>1</v>
          </cell>
          <cell r="R41">
            <v>262</v>
          </cell>
          <cell r="S41">
            <v>98</v>
          </cell>
          <cell r="T41">
            <v>0.37404580152671757</v>
          </cell>
          <cell r="U41">
            <v>4</v>
          </cell>
          <cell r="V41">
            <v>691</v>
          </cell>
          <cell r="W41">
            <v>0.27562824092540883</v>
          </cell>
          <cell r="X41">
            <v>3</v>
          </cell>
          <cell r="Y41">
            <v>163</v>
          </cell>
          <cell r="Z41">
            <v>6.5017949740725972E-2</v>
          </cell>
          <cell r="AA41">
            <v>2</v>
          </cell>
          <cell r="AB41">
            <v>7</v>
          </cell>
          <cell r="AC41">
            <v>2.7921818907060232E-3</v>
          </cell>
          <cell r="AD41">
            <v>1</v>
          </cell>
          <cell r="AE41">
            <v>0.45</v>
          </cell>
          <cell r="AF41">
            <v>4</v>
          </cell>
          <cell r="AG41">
            <v>5.0000000000000001E-3</v>
          </cell>
          <cell r="AH41">
            <v>1</v>
          </cell>
          <cell r="AI41">
            <v>2.2857142857142856</v>
          </cell>
          <cell r="AJ41">
            <v>0</v>
          </cell>
          <cell r="AK41">
            <v>2.1428571428571428</v>
          </cell>
          <cell r="AL41" t="str">
            <v>MEDIUM HIGH</v>
          </cell>
          <cell r="AM41" t="str">
            <v>5% Calamity fund             Access to private sectors financial assistance from LGU &amp; DSWD    but has limited access to resources to respond to hazard.</v>
          </cell>
          <cell r="AN41">
            <v>2</v>
          </cell>
          <cell r="AO41" t="str">
            <v>Very limited Equipment and facilities for assistance</v>
          </cell>
          <cell r="AP41">
            <v>2</v>
          </cell>
          <cell r="AQ41" t="str">
            <v>Has available infrastructure such as Concrete roads,  covered court, Brgy. Hall, Day care centers,  schools, , health center building but cannot accommodate large number of evacuees during flood</v>
          </cell>
          <cell r="AR41">
            <v>3</v>
          </cell>
          <cell r="AS41" t="str">
            <v>Information Education Campaign, Alert Level; communication facilities are in place, but procedures are not yet in place</v>
          </cell>
          <cell r="AT41">
            <v>3</v>
          </cell>
          <cell r="AU41" t="str">
            <v>BDRRM                        RESCUE TEAM, Ordinances , laws, Disaster Plan</v>
          </cell>
          <cell r="AV41">
            <v>4</v>
          </cell>
          <cell r="AW41" t="str">
            <v xml:space="preserve">There are access to available Emergency Shelter Assistance, availability of emergency response team </v>
          </cell>
          <cell r="AX41">
            <v>4</v>
          </cell>
          <cell r="AY41">
            <v>3</v>
          </cell>
          <cell r="AZ41">
            <v>0</v>
          </cell>
          <cell r="BA41">
            <v>0.7142857142857143</v>
          </cell>
          <cell r="BB41" t="str">
            <v>MEDIUM HIGH</v>
          </cell>
          <cell r="BC41">
            <v>2</v>
          </cell>
          <cell r="BD41">
            <v>12</v>
          </cell>
          <cell r="BE41" t="str">
            <v>LOW RISK</v>
          </cell>
        </row>
        <row r="42">
          <cell r="F42" t="str">
            <v>Fort Poyohon</v>
          </cell>
          <cell r="G42">
            <v>44.550600000000003</v>
          </cell>
          <cell r="H42">
            <v>4798</v>
          </cell>
          <cell r="I42">
            <v>107.69776389094646</v>
          </cell>
          <cell r="J42">
            <v>44.550600000000003</v>
          </cell>
          <cell r="K42">
            <v>4798.01</v>
          </cell>
          <cell r="L42">
            <v>1.0000020842017507</v>
          </cell>
          <cell r="M42">
            <v>5</v>
          </cell>
          <cell r="N42">
            <v>0</v>
          </cell>
          <cell r="O42">
            <v>0</v>
          </cell>
          <cell r="P42">
            <v>1.3157894736842104</v>
          </cell>
          <cell r="Q42">
            <v>1</v>
          </cell>
          <cell r="R42">
            <v>332</v>
          </cell>
          <cell r="S42">
            <v>101</v>
          </cell>
          <cell r="T42">
            <v>0.30421686746987953</v>
          </cell>
          <cell r="U42">
            <v>4</v>
          </cell>
          <cell r="V42">
            <v>941</v>
          </cell>
          <cell r="W42">
            <v>0.19612338474364319</v>
          </cell>
          <cell r="X42">
            <v>3</v>
          </cell>
          <cell r="Y42">
            <v>277</v>
          </cell>
          <cell r="Z42">
            <v>5.7732388495206337E-2</v>
          </cell>
          <cell r="AA42">
            <v>2</v>
          </cell>
          <cell r="AB42">
            <v>40</v>
          </cell>
          <cell r="AC42">
            <v>8.3368070029178828E-3</v>
          </cell>
          <cell r="AD42">
            <v>1</v>
          </cell>
          <cell r="AE42">
            <v>0.65</v>
          </cell>
          <cell r="AF42">
            <v>5</v>
          </cell>
          <cell r="AG42">
            <v>5.0000000000000001E-3</v>
          </cell>
          <cell r="AH42">
            <v>1</v>
          </cell>
          <cell r="AI42">
            <v>2.4285714285714284</v>
          </cell>
          <cell r="AJ42">
            <v>0</v>
          </cell>
          <cell r="AK42">
            <v>3.7142857142857144</v>
          </cell>
          <cell r="AL42" t="str">
            <v>MEDIUM HIGH</v>
          </cell>
          <cell r="AM42" t="str">
            <v>5% Calamity fund             Access to private sectors financial assistance from LGU &amp; DSWD    but has limited access to resources to respond to hazard.</v>
          </cell>
          <cell r="AN42">
            <v>2</v>
          </cell>
          <cell r="AO42" t="str">
            <v>Very limited Equipment and facilities for assistance</v>
          </cell>
          <cell r="AP42">
            <v>2</v>
          </cell>
          <cell r="AQ42" t="str">
            <v>Has available infrastructure such as Concrete roads, Dike, covered court, Brgy. Hall, Day Care Center ,health center building but cannot accommodate large number of evacuees during flood</v>
          </cell>
          <cell r="AR42">
            <v>3</v>
          </cell>
          <cell r="AS42" t="str">
            <v>Information Education Campaign, Alert Level; communication facilities are in place, but procedures are not yet in place</v>
          </cell>
          <cell r="AT42">
            <v>3</v>
          </cell>
          <cell r="AU42" t="str">
            <v>BDRRM                        RESCUE TEAM, Ordinances , laws, Disaster Plan</v>
          </cell>
          <cell r="AV42">
            <v>4</v>
          </cell>
          <cell r="AW42" t="str">
            <v xml:space="preserve">There are access to available Emergency Shelter Assistance, availability of emergency response team </v>
          </cell>
          <cell r="AX42">
            <v>4</v>
          </cell>
          <cell r="AY42">
            <v>3</v>
          </cell>
          <cell r="AZ42">
            <v>0</v>
          </cell>
          <cell r="BA42">
            <v>1.2380952380952381</v>
          </cell>
          <cell r="BB42" t="str">
            <v>MEDIUM HIGH</v>
          </cell>
          <cell r="BC42">
            <v>3</v>
          </cell>
          <cell r="BD42">
            <v>18</v>
          </cell>
          <cell r="BE42" t="str">
            <v>LOW RISK</v>
          </cell>
        </row>
        <row r="43">
          <cell r="F43" t="str">
            <v>Kinamlutan</v>
          </cell>
          <cell r="G43">
            <v>796.73400000000004</v>
          </cell>
          <cell r="H43">
            <v>3097</v>
          </cell>
          <cell r="I43">
            <v>3.8871191639869767</v>
          </cell>
          <cell r="J43">
            <v>591.41600000000005</v>
          </cell>
          <cell r="K43">
            <v>2298.9</v>
          </cell>
          <cell r="L43">
            <v>0.74229899903132068</v>
          </cell>
          <cell r="M43">
            <v>5</v>
          </cell>
          <cell r="N43">
            <v>0</v>
          </cell>
          <cell r="O43">
            <v>0</v>
          </cell>
          <cell r="P43">
            <v>0</v>
          </cell>
          <cell r="Q43">
            <v>1</v>
          </cell>
          <cell r="R43">
            <v>394</v>
          </cell>
          <cell r="S43">
            <v>158</v>
          </cell>
          <cell r="T43">
            <v>0.40101522842639592</v>
          </cell>
          <cell r="U43">
            <v>4</v>
          </cell>
          <cell r="V43">
            <v>978</v>
          </cell>
          <cell r="W43">
            <v>0.31578947368421051</v>
          </cell>
          <cell r="X43">
            <v>4</v>
          </cell>
          <cell r="Y43">
            <v>158</v>
          </cell>
          <cell r="Z43">
            <v>5.1017113335485954E-2</v>
          </cell>
          <cell r="AA43">
            <v>1</v>
          </cell>
          <cell r="AB43">
            <v>6</v>
          </cell>
          <cell r="AC43">
            <v>1.9373587342589602E-3</v>
          </cell>
          <cell r="AD43">
            <v>1</v>
          </cell>
          <cell r="AE43">
            <v>0.45</v>
          </cell>
          <cell r="AF43">
            <v>4</v>
          </cell>
          <cell r="AG43">
            <v>5.0000000000000001E-3</v>
          </cell>
          <cell r="AH43">
            <v>1</v>
          </cell>
          <cell r="AI43">
            <v>2.2857142857142856</v>
          </cell>
          <cell r="AJ43">
            <v>0</v>
          </cell>
          <cell r="AK43">
            <v>3.6428571428571428</v>
          </cell>
          <cell r="AL43" t="str">
            <v>HIGH</v>
          </cell>
          <cell r="AM43" t="str">
            <v>5% Calamity fund             Access to private sectors financial assistance from LGU &amp; DSWD    but has limited access to resources to respond to hazard.</v>
          </cell>
          <cell r="AN43">
            <v>2</v>
          </cell>
          <cell r="AO43" t="str">
            <v>Very limited Equipment and facilities for assistance</v>
          </cell>
          <cell r="AP43">
            <v>2</v>
          </cell>
          <cell r="AQ43" t="str">
            <v>Has available infrastructure such as Concrete roads,  covered court, Brgy. Hall, Day care centers,  schools, , health center building but cannot accommodate large number of evacuees during flood</v>
          </cell>
          <cell r="AR43">
            <v>3</v>
          </cell>
          <cell r="AS43" t="str">
            <v>Information Education Campaign, Alert Level; communication facilities are in place, but procedures are not yet in place</v>
          </cell>
          <cell r="AT43">
            <v>3</v>
          </cell>
          <cell r="AU43" t="str">
            <v>BDRRM                        RESCUE TEAM, Ordinances , laws, Disaster Plan</v>
          </cell>
          <cell r="AV43">
            <v>4</v>
          </cell>
          <cell r="AW43" t="str">
            <v xml:space="preserve">There are access to available Emergency Shelter Assistance, availability of emergency response team </v>
          </cell>
          <cell r="AX43">
            <v>4</v>
          </cell>
          <cell r="AY43">
            <v>3</v>
          </cell>
          <cell r="AZ43">
            <v>0</v>
          </cell>
          <cell r="BA43">
            <v>1.2142857142857142</v>
          </cell>
          <cell r="BB43" t="str">
            <v>HIGH</v>
          </cell>
          <cell r="BC43">
            <v>3</v>
          </cell>
          <cell r="BD43">
            <v>18</v>
          </cell>
          <cell r="BE43" t="str">
            <v>LOW RISK</v>
          </cell>
        </row>
        <row r="44">
          <cell r="F44" t="str">
            <v>Golden Ribbon</v>
          </cell>
          <cell r="G44">
            <v>42.141300000000001</v>
          </cell>
          <cell r="H44">
            <v>3833</v>
          </cell>
          <cell r="I44">
            <v>90.955903116420231</v>
          </cell>
          <cell r="J44">
            <v>42.141300000000001</v>
          </cell>
          <cell r="K44">
            <v>3833</v>
          </cell>
          <cell r="L44">
            <v>1</v>
          </cell>
          <cell r="M44">
            <v>5</v>
          </cell>
          <cell r="N44">
            <v>0</v>
          </cell>
          <cell r="O44">
            <v>0</v>
          </cell>
          <cell r="P44">
            <v>7.4001947419668941</v>
          </cell>
          <cell r="Q44">
            <v>2</v>
          </cell>
          <cell r="R44">
            <v>184</v>
          </cell>
          <cell r="S44">
            <v>34</v>
          </cell>
          <cell r="T44">
            <v>0.18478260869565216</v>
          </cell>
          <cell r="U44">
            <v>3</v>
          </cell>
          <cell r="V44">
            <v>538</v>
          </cell>
          <cell r="W44">
            <v>0.14036003130707017</v>
          </cell>
          <cell r="X44">
            <v>2</v>
          </cell>
          <cell r="Y44">
            <v>259</v>
          </cell>
          <cell r="Z44">
            <v>6.757109313853378E-2</v>
          </cell>
          <cell r="AA44">
            <v>2</v>
          </cell>
          <cell r="AB44">
            <v>29</v>
          </cell>
          <cell r="AC44">
            <v>7.5658752935037826E-3</v>
          </cell>
          <cell r="AD44">
            <v>1</v>
          </cell>
          <cell r="AE44">
            <v>0.65</v>
          </cell>
          <cell r="AF44">
            <v>5</v>
          </cell>
          <cell r="AG44">
            <v>5.0000000000000001E-3</v>
          </cell>
          <cell r="AH44">
            <v>1</v>
          </cell>
          <cell r="AI44">
            <v>2.2857142857142856</v>
          </cell>
          <cell r="AJ44">
            <v>0</v>
          </cell>
          <cell r="AK44">
            <v>3.6428571428571428</v>
          </cell>
          <cell r="AL44" t="str">
            <v>HIGH</v>
          </cell>
          <cell r="AM44" t="str">
            <v>5% Calamity fund             Access to private sectors financial assistance from LGU &amp; DSWD    but has limited access to resources to respond to hazard.</v>
          </cell>
          <cell r="AN44">
            <v>2</v>
          </cell>
          <cell r="AO44" t="str">
            <v>Very limited Equipment and facilities for assistance</v>
          </cell>
          <cell r="AP44">
            <v>2</v>
          </cell>
          <cell r="AQ44" t="str">
            <v>Has available infrastructure such as Concrete roads, Dike, covered court, Brgy. Hall, schools, health center building, multi purpose building but cannot accommodate large number of evacuees during flood</v>
          </cell>
          <cell r="AR44">
            <v>3</v>
          </cell>
          <cell r="AS44" t="str">
            <v>Information Education Campaign, Alert Level; communication facilities are in place, but procedures are not yet in place</v>
          </cell>
          <cell r="AT44">
            <v>3</v>
          </cell>
          <cell r="AU44" t="str">
            <v>BDRRM                        RESCUE TEAM, Ordinances , laws, Disaster Plan</v>
          </cell>
          <cell r="AV44">
            <v>4</v>
          </cell>
          <cell r="AW44" t="str">
            <v xml:space="preserve">There are access to available Emergency Shelter Assistance, availability of emergency response team </v>
          </cell>
          <cell r="AX44">
            <v>4</v>
          </cell>
          <cell r="AY44">
            <v>3</v>
          </cell>
          <cell r="AZ44">
            <v>0</v>
          </cell>
          <cell r="BA44">
            <v>1.2142857142857142</v>
          </cell>
          <cell r="BB44" t="str">
            <v>HIGH</v>
          </cell>
          <cell r="BC44">
            <v>3</v>
          </cell>
          <cell r="BD44">
            <v>18</v>
          </cell>
          <cell r="BE44" t="str">
            <v>LOW RISK</v>
          </cell>
        </row>
        <row r="45">
          <cell r="F45" t="str">
            <v>Holy Redeemer</v>
          </cell>
          <cell r="G45">
            <v>46.918799999999997</v>
          </cell>
          <cell r="H45">
            <v>7267</v>
          </cell>
          <cell r="I45">
            <v>154.88460915453933</v>
          </cell>
          <cell r="J45">
            <v>46.918799999999997</v>
          </cell>
          <cell r="K45">
            <v>7267.02</v>
          </cell>
          <cell r="L45">
            <v>1.0000027521673318</v>
          </cell>
          <cell r="M45">
            <v>5</v>
          </cell>
          <cell r="N45">
            <v>0</v>
          </cell>
          <cell r="O45">
            <v>0</v>
          </cell>
          <cell r="P45">
            <v>0.52301255230125521</v>
          </cell>
          <cell r="Q45">
            <v>1</v>
          </cell>
          <cell r="R45">
            <v>359</v>
          </cell>
          <cell r="S45">
            <v>143</v>
          </cell>
          <cell r="T45">
            <v>0.39832869080779942</v>
          </cell>
          <cell r="U45">
            <v>4</v>
          </cell>
          <cell r="V45">
            <v>1098</v>
          </cell>
          <cell r="W45">
            <v>0.15109398651438008</v>
          </cell>
          <cell r="X45">
            <v>2</v>
          </cell>
          <cell r="Y45">
            <v>401</v>
          </cell>
          <cell r="Z45">
            <v>5.5180955002064123E-2</v>
          </cell>
          <cell r="AA45">
            <v>2</v>
          </cell>
          <cell r="AB45">
            <v>67</v>
          </cell>
          <cell r="AC45">
            <v>9.2197605614421363E-3</v>
          </cell>
          <cell r="AD45">
            <v>1</v>
          </cell>
          <cell r="AE45">
            <v>0.65</v>
          </cell>
          <cell r="AF45">
            <v>5</v>
          </cell>
          <cell r="AG45">
            <v>5.0000000000000001E-3</v>
          </cell>
          <cell r="AH45">
            <v>1</v>
          </cell>
          <cell r="AI45">
            <v>2.2857142857142856</v>
          </cell>
          <cell r="AJ45">
            <v>0</v>
          </cell>
          <cell r="AK45">
            <v>3.6428571428571428</v>
          </cell>
          <cell r="AL45" t="str">
            <v>HIGH</v>
          </cell>
          <cell r="AM45" t="str">
            <v>5% Calamity fund             Access to private sectors financial assistance from LGU &amp; DSWD    but has limited access to resources to respond to hazard.</v>
          </cell>
          <cell r="AN45">
            <v>2</v>
          </cell>
          <cell r="AO45" t="str">
            <v>Very limited Equipment and facilities for assistance</v>
          </cell>
          <cell r="AP45">
            <v>2</v>
          </cell>
          <cell r="AQ45" t="str">
            <v>Has available infrastructure such as Concrete roads, covered court, Brgy. Hall, schools, Birthing Clinic, health center building but cannot accommodate large number of evacuees during flood</v>
          </cell>
          <cell r="AR45">
            <v>3</v>
          </cell>
          <cell r="AS45" t="str">
            <v>Information Education Campaign, Alert Level; communication facilities are in place, but procedures are not yet in place</v>
          </cell>
          <cell r="AT45">
            <v>3</v>
          </cell>
          <cell r="AU45" t="str">
            <v>BDRRM                        RESCUE TEAM, Ordinances , laws, Disaster Plan</v>
          </cell>
          <cell r="AV45">
            <v>4</v>
          </cell>
          <cell r="AW45" t="str">
            <v xml:space="preserve">There are access to available Emergency Shelter Assistance, availability of emergency response team </v>
          </cell>
          <cell r="AX45">
            <v>4</v>
          </cell>
          <cell r="AY45">
            <v>3</v>
          </cell>
          <cell r="AZ45">
            <v>0</v>
          </cell>
          <cell r="BA45">
            <v>1.2142857142857142</v>
          </cell>
          <cell r="BB45" t="str">
            <v>HIGH</v>
          </cell>
          <cell r="BC45">
            <v>3</v>
          </cell>
          <cell r="BD45">
            <v>18</v>
          </cell>
          <cell r="BE45" t="str">
            <v>LOW RISK</v>
          </cell>
        </row>
        <row r="46">
          <cell r="F46" t="str">
            <v>Humabon</v>
          </cell>
          <cell r="G46">
            <v>4.6792600000000002</v>
          </cell>
          <cell r="H46">
            <v>137</v>
          </cell>
          <cell r="I46">
            <v>29.278133721998778</v>
          </cell>
          <cell r="J46">
            <v>4.6792600000000002</v>
          </cell>
          <cell r="K46">
            <v>137</v>
          </cell>
          <cell r="L46">
            <v>1</v>
          </cell>
          <cell r="M46">
            <v>5</v>
          </cell>
          <cell r="N46">
            <v>0</v>
          </cell>
          <cell r="O46">
            <v>0</v>
          </cell>
          <cell r="P46">
            <v>2.9673590504451042</v>
          </cell>
          <cell r="Q46">
            <v>1</v>
          </cell>
          <cell r="R46">
            <v>5</v>
          </cell>
          <cell r="S46">
            <v>0</v>
          </cell>
          <cell r="T46">
            <v>0</v>
          </cell>
          <cell r="U46">
            <v>1</v>
          </cell>
          <cell r="V46">
            <v>11</v>
          </cell>
          <cell r="W46">
            <v>8.0291970802919707E-2</v>
          </cell>
          <cell r="X46">
            <v>1</v>
          </cell>
          <cell r="Y46">
            <v>6</v>
          </cell>
          <cell r="Z46">
            <v>4.3795620437956206E-2</v>
          </cell>
          <cell r="AA46">
            <v>1</v>
          </cell>
          <cell r="AB46">
            <v>4</v>
          </cell>
          <cell r="AC46">
            <v>2.9197080291970802E-2</v>
          </cell>
          <cell r="AD46">
            <v>1</v>
          </cell>
          <cell r="AE46">
            <v>0.55000000000000004</v>
          </cell>
          <cell r="AF46">
            <v>5</v>
          </cell>
          <cell r="AG46">
            <v>5.0000000000000001E-3</v>
          </cell>
          <cell r="AH46">
            <v>1</v>
          </cell>
          <cell r="AI46">
            <v>1.5714285714285714</v>
          </cell>
          <cell r="AJ46">
            <v>0</v>
          </cell>
          <cell r="AK46">
            <v>3.2857142857142856</v>
          </cell>
          <cell r="AL46" t="str">
            <v>HIGH</v>
          </cell>
          <cell r="AM46" t="str">
            <v>5% Calamity fund             Access to private sectors financial assistance from LGU &amp; DSWD    but has limited access to resources to respond to hazard.</v>
          </cell>
          <cell r="AN46">
            <v>2</v>
          </cell>
          <cell r="AO46" t="str">
            <v>Very limited Equipment and facilities for assistance</v>
          </cell>
          <cell r="AP46">
            <v>2</v>
          </cell>
          <cell r="AQ46" t="str">
            <v>Has available infrastructure such as Concrete roads, Dike,  Brgy. Hall, Day Care Center, health center building but cannot accommodate large number of evacuees during flood</v>
          </cell>
          <cell r="AR46">
            <v>2</v>
          </cell>
          <cell r="AS46" t="str">
            <v>Information Education Campaign, Alert Level; communication facilities are in place, but procedures are not yet in place</v>
          </cell>
          <cell r="AT46">
            <v>3</v>
          </cell>
          <cell r="AU46" t="str">
            <v>BDRRM                        RESCUE TEAM, Ordinances , laws, Disaster Plan</v>
          </cell>
          <cell r="AV46">
            <v>4</v>
          </cell>
          <cell r="AW46" t="str">
            <v xml:space="preserve">There are access to available Emergency Shelter Assistance, availability of emergency response team </v>
          </cell>
          <cell r="AX46">
            <v>4</v>
          </cell>
          <cell r="AY46">
            <v>2.8333333333333335</v>
          </cell>
          <cell r="AZ46">
            <v>0</v>
          </cell>
          <cell r="BA46">
            <v>1.1596638655462184</v>
          </cell>
          <cell r="BB46" t="str">
            <v>HIGH</v>
          </cell>
          <cell r="BC46">
            <v>2</v>
          </cell>
          <cell r="BD46">
            <v>12</v>
          </cell>
          <cell r="BE46" t="str">
            <v>LOW RISK</v>
          </cell>
        </row>
        <row r="47">
          <cell r="F47" t="str">
            <v xml:space="preserve">Imadejas </v>
          </cell>
          <cell r="G47">
            <v>62.848999999999997</v>
          </cell>
          <cell r="H47">
            <v>6301</v>
          </cell>
          <cell r="I47">
            <v>100.25616954923707</v>
          </cell>
          <cell r="J47">
            <v>62.848999999999997</v>
          </cell>
          <cell r="K47">
            <v>1954</v>
          </cell>
          <cell r="L47">
            <v>0.3101095064275512</v>
          </cell>
          <cell r="M47">
            <v>4</v>
          </cell>
          <cell r="N47">
            <v>0</v>
          </cell>
          <cell r="O47">
            <v>0</v>
          </cell>
          <cell r="P47">
            <v>0.67796610169491522</v>
          </cell>
          <cell r="Q47">
            <v>1</v>
          </cell>
          <cell r="R47">
            <v>168</v>
          </cell>
          <cell r="S47">
            <v>4</v>
          </cell>
          <cell r="T47">
            <v>2.3809523809523808E-2</v>
          </cell>
          <cell r="U47">
            <v>1</v>
          </cell>
          <cell r="V47">
            <v>206</v>
          </cell>
          <cell r="W47">
            <v>3.2693223297889221E-2</v>
          </cell>
          <cell r="X47">
            <v>1</v>
          </cell>
          <cell r="Y47">
            <v>61</v>
          </cell>
          <cell r="Z47">
            <v>9.6810030153943825E-3</v>
          </cell>
          <cell r="AA47">
            <v>1</v>
          </cell>
          <cell r="AB47">
            <v>26</v>
          </cell>
          <cell r="AC47">
            <v>4.126329154102523E-3</v>
          </cell>
          <cell r="AD47">
            <v>1</v>
          </cell>
          <cell r="AE47">
            <v>0.65</v>
          </cell>
          <cell r="AF47">
            <v>5</v>
          </cell>
          <cell r="AG47">
            <v>5.0000000000000001E-3</v>
          </cell>
          <cell r="AH47">
            <v>1</v>
          </cell>
          <cell r="AI47">
            <v>1.5714285714285714</v>
          </cell>
          <cell r="AJ47">
            <v>0</v>
          </cell>
          <cell r="AK47">
            <v>2.7857142857142856</v>
          </cell>
          <cell r="AL47" t="str">
            <v>HIGH</v>
          </cell>
          <cell r="AM47" t="str">
            <v>5% Calamity fund             Access to private sectors financial assistance from LGU &amp; DSWD    but has limited access to resources to respond to hazard.</v>
          </cell>
          <cell r="AN47">
            <v>2</v>
          </cell>
          <cell r="AO47" t="str">
            <v>Very limited Equipment and facilities for assistance</v>
          </cell>
          <cell r="AP47">
            <v>2</v>
          </cell>
          <cell r="AQ47" t="str">
            <v>Has available infrastructure such as Concrete roads, covered court, Brgy. Hall, day care center Function Hall,schools,  health center building but cannot accommodate large number of evacuees during flood</v>
          </cell>
          <cell r="AR47">
            <v>3</v>
          </cell>
          <cell r="AS47" t="str">
            <v>Information Education Campaign, Alert Level; communication facilities are in place, but procedures are not yet in place</v>
          </cell>
          <cell r="AT47">
            <v>3</v>
          </cell>
          <cell r="AU47" t="str">
            <v>BDRRM                        RESCUE TEAM, Ordinances , laws, Disaster Plan</v>
          </cell>
          <cell r="AV47">
            <v>4</v>
          </cell>
          <cell r="AW47" t="str">
            <v xml:space="preserve">There are access to available Emergency Shelter Assistance, availability of emergency response team </v>
          </cell>
          <cell r="AX47">
            <v>4</v>
          </cell>
          <cell r="AY47">
            <v>3</v>
          </cell>
          <cell r="AZ47">
            <v>0</v>
          </cell>
          <cell r="BA47">
            <v>0.92857142857142849</v>
          </cell>
          <cell r="BB47" t="str">
            <v>HIGH</v>
          </cell>
          <cell r="BC47">
            <v>3</v>
          </cell>
          <cell r="BD47">
            <v>18</v>
          </cell>
          <cell r="BE47" t="str">
            <v>LOW RISK</v>
          </cell>
        </row>
        <row r="48">
          <cell r="F48" t="str">
            <v xml:space="preserve">Jose P. Rizal </v>
          </cell>
          <cell r="G48">
            <v>54.987000000000002</v>
          </cell>
          <cell r="H48">
            <v>5036</v>
          </cell>
          <cell r="I48">
            <v>91.585283794351383</v>
          </cell>
          <cell r="J48">
            <v>54.987000000000002</v>
          </cell>
          <cell r="K48">
            <v>5036</v>
          </cell>
          <cell r="L48">
            <v>1</v>
          </cell>
          <cell r="M48">
            <v>5</v>
          </cell>
          <cell r="N48">
            <v>0</v>
          </cell>
          <cell r="O48">
            <v>0</v>
          </cell>
          <cell r="P48">
            <v>0.99009900990099009</v>
          </cell>
          <cell r="Q48">
            <v>1</v>
          </cell>
          <cell r="R48">
            <v>97</v>
          </cell>
          <cell r="S48">
            <v>39</v>
          </cell>
          <cell r="T48">
            <v>0.40206185567010311</v>
          </cell>
          <cell r="U48">
            <v>4</v>
          </cell>
          <cell r="V48">
            <v>314</v>
          </cell>
          <cell r="W48">
            <v>6.2351072279586972E-2</v>
          </cell>
          <cell r="X48">
            <v>2</v>
          </cell>
          <cell r="Y48">
            <v>120</v>
          </cell>
          <cell r="Z48">
            <v>2.3828435266084195E-2</v>
          </cell>
          <cell r="AA48">
            <v>1</v>
          </cell>
          <cell r="AB48">
            <v>37</v>
          </cell>
          <cell r="AC48">
            <v>7.3471008737092929E-3</v>
          </cell>
          <cell r="AD48">
            <v>1</v>
          </cell>
          <cell r="AE48">
            <v>0.65</v>
          </cell>
          <cell r="AF48">
            <v>5</v>
          </cell>
          <cell r="AG48">
            <v>5.0000000000000001E-3</v>
          </cell>
          <cell r="AH48">
            <v>1</v>
          </cell>
          <cell r="AI48">
            <v>2.1428571428571428</v>
          </cell>
          <cell r="AJ48">
            <v>0</v>
          </cell>
          <cell r="AK48">
            <v>3.5714285714285712</v>
          </cell>
          <cell r="AL48" t="str">
            <v>HIGH</v>
          </cell>
          <cell r="AM48" t="str">
            <v>5% Calamity fund             Access to private sectors financial assistance from LGU &amp; DSWD    but has limited access to resources to respond to hazard.</v>
          </cell>
          <cell r="AN48">
            <v>2</v>
          </cell>
          <cell r="AO48" t="str">
            <v>Very limited Equipment and facilities for assistance</v>
          </cell>
          <cell r="AP48">
            <v>2</v>
          </cell>
          <cell r="AQ48" t="str">
            <v>Has available infrastructure such as Concrete roads, covered court, Brgy. Hall, schools,, health center building, day care center but cannot accommodate large number of evacuees during flood</v>
          </cell>
          <cell r="AR48">
            <v>3</v>
          </cell>
          <cell r="AS48" t="str">
            <v>Information Education Campaign, Alert Level; communication facilities are in place, but procedures are not yet in place</v>
          </cell>
          <cell r="AT48">
            <v>3</v>
          </cell>
          <cell r="AU48" t="str">
            <v>BDRRM                        RESCUE TEAM, Ordinances , laws, Disaster Plan</v>
          </cell>
          <cell r="AV48">
            <v>4</v>
          </cell>
          <cell r="AW48" t="str">
            <v xml:space="preserve">There are access to available Emergency Shelter Assistance, availability of emergency response team </v>
          </cell>
          <cell r="AX48">
            <v>4</v>
          </cell>
          <cell r="AY48">
            <v>3</v>
          </cell>
          <cell r="AZ48">
            <v>0</v>
          </cell>
          <cell r="BA48">
            <v>1.1904761904761905</v>
          </cell>
          <cell r="BB48" t="str">
            <v>HIGH</v>
          </cell>
          <cell r="BC48">
            <v>3</v>
          </cell>
          <cell r="BD48">
            <v>18</v>
          </cell>
          <cell r="BE48" t="str">
            <v>LOW RISK</v>
          </cell>
        </row>
        <row r="49">
          <cell r="F49" t="str">
            <v>Lapu-lapu</v>
          </cell>
          <cell r="G49">
            <v>11.5174</v>
          </cell>
          <cell r="H49">
            <v>1135</v>
          </cell>
          <cell r="I49">
            <v>98.546546963724452</v>
          </cell>
          <cell r="J49">
            <v>11.5174</v>
          </cell>
          <cell r="K49">
            <v>1135</v>
          </cell>
          <cell r="L49">
            <v>1</v>
          </cell>
          <cell r="M49">
            <v>5</v>
          </cell>
          <cell r="N49">
            <v>0</v>
          </cell>
          <cell r="O49">
            <v>0</v>
          </cell>
          <cell r="P49">
            <v>0</v>
          </cell>
          <cell r="Q49">
            <v>1</v>
          </cell>
          <cell r="R49">
            <v>69</v>
          </cell>
          <cell r="S49">
            <v>20</v>
          </cell>
          <cell r="T49">
            <v>0.28985507246376813</v>
          </cell>
          <cell r="U49">
            <v>3</v>
          </cell>
          <cell r="V49">
            <v>192</v>
          </cell>
          <cell r="W49">
            <v>0.16916299559471365</v>
          </cell>
          <cell r="X49">
            <v>3</v>
          </cell>
          <cell r="Y49">
            <v>77</v>
          </cell>
          <cell r="Z49">
            <v>6.7841409691629953E-2</v>
          </cell>
          <cell r="AA49">
            <v>2</v>
          </cell>
          <cell r="AB49">
            <v>21</v>
          </cell>
          <cell r="AC49">
            <v>1.8502202643171806E-2</v>
          </cell>
          <cell r="AD49">
            <v>1</v>
          </cell>
          <cell r="AE49">
            <v>0.55000000000000004</v>
          </cell>
          <cell r="AF49">
            <v>5</v>
          </cell>
          <cell r="AG49">
            <v>5.0000000000000001E-3</v>
          </cell>
          <cell r="AH49">
            <v>1</v>
          </cell>
          <cell r="AI49">
            <v>2.2857142857142856</v>
          </cell>
          <cell r="AJ49">
            <v>0</v>
          </cell>
          <cell r="AK49">
            <v>3.6428571428571428</v>
          </cell>
          <cell r="AL49" t="e">
            <v>#REF!</v>
          </cell>
          <cell r="AM49" t="str">
            <v>5% Calamity fund             Access to private sectors financial assistance from LGU &amp; DSWD    but has limited access to resources to respond to hazard.</v>
          </cell>
          <cell r="AN49">
            <v>2</v>
          </cell>
          <cell r="AO49" t="str">
            <v>Very limited Equipment and facilities for assistance</v>
          </cell>
          <cell r="AP49">
            <v>2</v>
          </cell>
          <cell r="AQ49" t="str">
            <v>Has available infrastructure such as Concrete roads, covered court, Brgy. Hall, schools,, health center building but cannot accommodate large number of evacuees during flood</v>
          </cell>
          <cell r="AR49">
            <v>3</v>
          </cell>
          <cell r="AS49" t="str">
            <v>Information Education Campaign, Alert Level; communication facilities are in place, but procedures are not yet in place</v>
          </cell>
          <cell r="AT49">
            <v>3</v>
          </cell>
          <cell r="AU49" t="str">
            <v>BDRRM                        RESCUE TEAM, Ordinances , laws, Disaster Plan</v>
          </cell>
          <cell r="AV49">
            <v>4</v>
          </cell>
          <cell r="AW49" t="str">
            <v xml:space="preserve">There are access to available Emergency Shelter Assistance, availability of emergency response team </v>
          </cell>
          <cell r="AX49">
            <v>4</v>
          </cell>
          <cell r="AY49">
            <v>3</v>
          </cell>
          <cell r="AZ49">
            <v>0</v>
          </cell>
          <cell r="BA49">
            <v>1.2142857142857142</v>
          </cell>
          <cell r="BB49" t="e">
            <v>#REF!</v>
          </cell>
          <cell r="BC49">
            <v>3</v>
          </cell>
          <cell r="BD49">
            <v>18</v>
          </cell>
          <cell r="BE49" t="e">
            <v>#REF!</v>
          </cell>
        </row>
        <row r="50">
          <cell r="F50" t="str">
            <v>Lemon</v>
          </cell>
          <cell r="G50">
            <v>535.45600000000002</v>
          </cell>
          <cell r="H50">
            <v>1871</v>
          </cell>
          <cell r="I50">
            <v>3.494218012311002</v>
          </cell>
          <cell r="J50">
            <v>535.45600000000002</v>
          </cell>
          <cell r="K50">
            <v>1871</v>
          </cell>
          <cell r="L50">
            <v>1</v>
          </cell>
          <cell r="M50">
            <v>5</v>
          </cell>
          <cell r="N50">
            <v>0</v>
          </cell>
          <cell r="O50">
            <v>0</v>
          </cell>
          <cell r="P50">
            <v>1.2315270935960592</v>
          </cell>
          <cell r="Q50">
            <v>1</v>
          </cell>
          <cell r="R50">
            <v>139</v>
          </cell>
          <cell r="S50">
            <v>53</v>
          </cell>
          <cell r="T50">
            <v>0.38129496402877699</v>
          </cell>
          <cell r="U50">
            <v>4</v>
          </cell>
          <cell r="V50">
            <v>355</v>
          </cell>
          <cell r="W50">
            <v>0.18973810796365581</v>
          </cell>
          <cell r="X50">
            <v>3</v>
          </cell>
          <cell r="Y50">
            <v>147</v>
          </cell>
          <cell r="Z50">
            <v>7.8567610903260282E-2</v>
          </cell>
          <cell r="AA50">
            <v>2</v>
          </cell>
          <cell r="AB50">
            <v>11</v>
          </cell>
          <cell r="AC50">
            <v>5.8792089791555322E-3</v>
          </cell>
          <cell r="AD50">
            <v>1</v>
          </cell>
          <cell r="AE50">
            <v>0.65</v>
          </cell>
          <cell r="AF50">
            <v>5</v>
          </cell>
          <cell r="AG50">
            <v>5.0000000000000001E-3</v>
          </cell>
          <cell r="AH50">
            <v>1</v>
          </cell>
          <cell r="AI50">
            <v>2.4285714285714284</v>
          </cell>
          <cell r="AJ50">
            <v>0</v>
          </cell>
          <cell r="AK50">
            <v>3.7142857142857144</v>
          </cell>
          <cell r="AL50" t="str">
            <v>HIGH</v>
          </cell>
          <cell r="AM50" t="str">
            <v>5% Calamity fund             Access to private sectors financial assistance from LGU &amp; DSWD    but has limited access to resources to respond to hazard.</v>
          </cell>
          <cell r="AN50">
            <v>2</v>
          </cell>
          <cell r="AO50" t="str">
            <v>Very limited Equipment and facilities for assistance</v>
          </cell>
          <cell r="AP50">
            <v>2</v>
          </cell>
          <cell r="AQ50" t="str">
            <v>Has available infrastructure such as Concrete roads,  covered court, Brgy. Hall, Day care centers,  schools, , health center building but cannot accommodate large number of evacuees during flood</v>
          </cell>
          <cell r="AR50">
            <v>3</v>
          </cell>
          <cell r="AS50" t="str">
            <v>Information Education Campaign, Alert Level; communication facilities are in place, but procedures are not yet in place</v>
          </cell>
          <cell r="AT50">
            <v>3</v>
          </cell>
          <cell r="AU50" t="str">
            <v>BDRRM                        RESCUE TEAM, Ordinances , laws, Disaster Plan</v>
          </cell>
          <cell r="AV50">
            <v>4</v>
          </cell>
          <cell r="AW50" t="str">
            <v xml:space="preserve">There are access to available Emergency Shelter Assistance, availability of emergency response team </v>
          </cell>
          <cell r="AX50">
            <v>4</v>
          </cell>
          <cell r="AY50">
            <v>3</v>
          </cell>
          <cell r="AZ50">
            <v>0</v>
          </cell>
          <cell r="BA50">
            <v>1.2380952380952381</v>
          </cell>
          <cell r="BB50" t="str">
            <v>HIGH</v>
          </cell>
          <cell r="BC50">
            <v>3</v>
          </cell>
          <cell r="BD50">
            <v>18</v>
          </cell>
          <cell r="BE50" t="str">
            <v>LOW RISK</v>
          </cell>
        </row>
        <row r="51">
          <cell r="F51" t="str">
            <v xml:space="preserve">Leon Kilat </v>
          </cell>
          <cell r="G51">
            <v>7.6308699999999998</v>
          </cell>
          <cell r="H51">
            <v>163</v>
          </cell>
          <cell r="I51">
            <v>21.36060501620392</v>
          </cell>
          <cell r="J51">
            <v>7.6308699999999998</v>
          </cell>
          <cell r="K51">
            <v>163</v>
          </cell>
          <cell r="L51">
            <v>1</v>
          </cell>
          <cell r="M51">
            <v>5</v>
          </cell>
          <cell r="N51">
            <v>0</v>
          </cell>
          <cell r="O51">
            <v>0</v>
          </cell>
          <cell r="P51">
            <v>2.0683453237410072</v>
          </cell>
          <cell r="Q51">
            <v>1</v>
          </cell>
          <cell r="R51">
            <v>0</v>
          </cell>
          <cell r="S51">
            <v>0</v>
          </cell>
          <cell r="T51">
            <v>0</v>
          </cell>
          <cell r="U51">
            <v>0</v>
          </cell>
          <cell r="V51">
            <v>0</v>
          </cell>
          <cell r="W51">
            <v>0</v>
          </cell>
          <cell r="X51">
            <v>1</v>
          </cell>
          <cell r="Y51">
            <v>12</v>
          </cell>
          <cell r="Z51">
            <v>7.3619631901840496E-2</v>
          </cell>
          <cell r="AA51">
            <v>2</v>
          </cell>
          <cell r="AB51">
            <v>3</v>
          </cell>
          <cell r="AC51">
            <v>1.8404907975460124E-2</v>
          </cell>
          <cell r="AD51">
            <v>1</v>
          </cell>
          <cell r="AE51">
            <v>0.55000000000000004</v>
          </cell>
          <cell r="AF51">
            <v>5</v>
          </cell>
          <cell r="AG51">
            <v>5.0000000000000001E-3</v>
          </cell>
          <cell r="AH51">
            <v>1</v>
          </cell>
          <cell r="AI51">
            <v>1.5714285714285714</v>
          </cell>
          <cell r="AJ51">
            <v>0</v>
          </cell>
          <cell r="AK51">
            <v>3.2857142857142856</v>
          </cell>
          <cell r="AL51" t="str">
            <v>HIGH</v>
          </cell>
          <cell r="AM51" t="str">
            <v>5% Calamity fund             Access to private sectors financial assistance from LGU &amp; DSWD    but has limited access to resources to respond to hazard.</v>
          </cell>
          <cell r="AN51">
            <v>2</v>
          </cell>
          <cell r="AO51" t="str">
            <v>Very limited Equipment and facilities for assistance</v>
          </cell>
          <cell r="AP51">
            <v>2</v>
          </cell>
          <cell r="AQ51" t="str">
            <v>Has available infrastructure such as Concrete roads, Dike, covered court, Brgy. Hall, schools, Day care center health center building but cannot accommodate large number of evacuees during flood</v>
          </cell>
          <cell r="AR51">
            <v>2</v>
          </cell>
          <cell r="AS51" t="str">
            <v>Information Education Campaign, Alert Level; communication facilities are in place, but procedures are not yet in place</v>
          </cell>
          <cell r="AT51">
            <v>3</v>
          </cell>
          <cell r="AU51" t="str">
            <v>BDRRM                        RESCUE TEAM, Ordinances , laws, Disaster Plan</v>
          </cell>
          <cell r="AV51">
            <v>4</v>
          </cell>
          <cell r="AW51" t="str">
            <v xml:space="preserve">There are access to available Emergency Shelter Assistance, availability of emergency response team </v>
          </cell>
          <cell r="AX51">
            <v>4</v>
          </cell>
          <cell r="AY51">
            <v>2.8333333333333335</v>
          </cell>
          <cell r="AZ51">
            <v>0</v>
          </cell>
          <cell r="BA51">
            <v>1.1596638655462184</v>
          </cell>
          <cell r="BB51" t="str">
            <v>HIGH</v>
          </cell>
          <cell r="BC51">
            <v>3</v>
          </cell>
          <cell r="BD51">
            <v>18</v>
          </cell>
          <cell r="BE51" t="str">
            <v>LOW RISK</v>
          </cell>
        </row>
        <row r="52">
          <cell r="F52" t="str">
            <v xml:space="preserve">Libertad </v>
          </cell>
          <cell r="G52">
            <v>758.43499999999995</v>
          </cell>
          <cell r="H52">
            <v>21703</v>
          </cell>
          <cell r="I52">
            <v>28.615504295028579</v>
          </cell>
          <cell r="J52">
            <v>628.09900000000005</v>
          </cell>
          <cell r="K52">
            <v>17973.400000000001</v>
          </cell>
          <cell r="L52">
            <v>0.82815278993687513</v>
          </cell>
          <cell r="M52">
            <v>5</v>
          </cell>
          <cell r="N52">
            <v>0</v>
          </cell>
          <cell r="O52">
            <v>0</v>
          </cell>
          <cell r="P52">
            <v>0.60240963855421692</v>
          </cell>
          <cell r="Q52">
            <v>1</v>
          </cell>
          <cell r="R52">
            <v>485</v>
          </cell>
          <cell r="S52">
            <v>181</v>
          </cell>
          <cell r="T52">
            <v>0.3731958762886598</v>
          </cell>
          <cell r="U52">
            <v>4</v>
          </cell>
          <cell r="V52">
            <v>1587</v>
          </cell>
          <cell r="W52">
            <v>7.3123531309035622E-2</v>
          </cell>
          <cell r="X52">
            <v>2</v>
          </cell>
          <cell r="Y52">
            <v>732</v>
          </cell>
          <cell r="Z52">
            <v>3.37280560291204E-2</v>
          </cell>
          <cell r="AA52">
            <v>1</v>
          </cell>
          <cell r="AB52">
            <v>158</v>
          </cell>
          <cell r="AC52">
            <v>7.2800995254112336E-3</v>
          </cell>
          <cell r="AD52">
            <v>1</v>
          </cell>
          <cell r="AE52">
            <v>0.55000000000000004</v>
          </cell>
          <cell r="AF52">
            <v>5</v>
          </cell>
          <cell r="AG52">
            <v>5.0000000000000001E-3</v>
          </cell>
          <cell r="AH52">
            <v>1</v>
          </cell>
          <cell r="AI52">
            <v>2.1428571428571428</v>
          </cell>
          <cell r="AJ52">
            <v>0</v>
          </cell>
          <cell r="AK52">
            <v>3.5714285714285712</v>
          </cell>
          <cell r="AL52" t="str">
            <v>HIGH</v>
          </cell>
          <cell r="AM52" t="str">
            <v>5% Calamity fund             Access to private sectors financial assistance from LGU &amp; DSWD    but has limited access to resources to respond to hazard.</v>
          </cell>
          <cell r="AN52">
            <v>2</v>
          </cell>
          <cell r="AO52" t="str">
            <v>Very limited Equipment and facilities for assistance</v>
          </cell>
          <cell r="AP52">
            <v>2</v>
          </cell>
          <cell r="AQ52" t="str">
            <v>Has available infrastructure such as Concrete roads,  covered court, Brgy. Hall, Day care centers,  schools, , health center building, sports complex but cannot accommodate large number of evacuees during flood</v>
          </cell>
          <cell r="AR52">
            <v>3</v>
          </cell>
          <cell r="AS52" t="str">
            <v>Information Education Campaign, Alert Level; communication facilities are in place, but procedures are not yet in place</v>
          </cell>
          <cell r="AT52">
            <v>3</v>
          </cell>
          <cell r="AU52" t="str">
            <v>BDRRM                        RESCUE TEAM, Ordinances , laws, Disaster Plan</v>
          </cell>
          <cell r="AV52">
            <v>4</v>
          </cell>
          <cell r="AW52" t="str">
            <v xml:space="preserve">There are access to available Emergency Shelter Assistance, availability of emergency response team </v>
          </cell>
          <cell r="AX52">
            <v>4</v>
          </cell>
          <cell r="AY52">
            <v>3</v>
          </cell>
          <cell r="AZ52">
            <v>0</v>
          </cell>
          <cell r="BA52">
            <v>1.1904761904761905</v>
          </cell>
          <cell r="BB52" t="str">
            <v>HIGH</v>
          </cell>
          <cell r="BC52">
            <v>3</v>
          </cell>
          <cell r="BD52">
            <v>18</v>
          </cell>
          <cell r="BE52" t="str">
            <v>LOW RISK</v>
          </cell>
        </row>
        <row r="53">
          <cell r="F53" t="str">
            <v>Limaha</v>
          </cell>
          <cell r="G53">
            <v>55.017800000000001</v>
          </cell>
          <cell r="H53">
            <v>6301</v>
          </cell>
          <cell r="I53">
            <v>114.52657140052855</v>
          </cell>
          <cell r="J53">
            <v>55.017800000000001</v>
          </cell>
          <cell r="K53">
            <v>6301.02</v>
          </cell>
          <cell r="L53">
            <v>1.0000031740993494</v>
          </cell>
          <cell r="M53">
            <v>5</v>
          </cell>
          <cell r="N53">
            <v>0</v>
          </cell>
          <cell r="O53">
            <v>0</v>
          </cell>
          <cell r="P53">
            <v>7.2796934865900385</v>
          </cell>
          <cell r="Q53">
            <v>2</v>
          </cell>
          <cell r="R53">
            <v>294</v>
          </cell>
          <cell r="S53">
            <v>116</v>
          </cell>
          <cell r="T53">
            <v>0.39455782312925169</v>
          </cell>
          <cell r="U53">
            <v>4</v>
          </cell>
          <cell r="V53">
            <v>869</v>
          </cell>
          <cell r="W53">
            <v>0.13791461672750358</v>
          </cell>
          <cell r="X53">
            <v>2</v>
          </cell>
          <cell r="Y53">
            <v>253</v>
          </cell>
          <cell r="Z53">
            <v>4.0152356768766863E-2</v>
          </cell>
          <cell r="AA53">
            <v>1</v>
          </cell>
          <cell r="AB53">
            <v>55</v>
          </cell>
          <cell r="AC53">
            <v>8.7287732106014915E-3</v>
          </cell>
          <cell r="AD53">
            <v>1</v>
          </cell>
          <cell r="AE53">
            <v>0.55000000000000004</v>
          </cell>
          <cell r="AF53">
            <v>5</v>
          </cell>
          <cell r="AG53">
            <v>5.0000000000000001E-3</v>
          </cell>
          <cell r="AH53">
            <v>1</v>
          </cell>
          <cell r="AI53">
            <v>2.2857142857142856</v>
          </cell>
          <cell r="AJ53">
            <v>0</v>
          </cell>
          <cell r="AK53">
            <v>3.6428571428571428</v>
          </cell>
          <cell r="AL53" t="str">
            <v>HIGH</v>
          </cell>
          <cell r="AM53" t="str">
            <v>5% Calamity fund             Access to private sectors financial assistance from LGU &amp; DSWD    but has limited access to resources to respond to hazard.</v>
          </cell>
          <cell r="AN53">
            <v>2</v>
          </cell>
          <cell r="AO53" t="str">
            <v>Very limited Equipment and facilities for assistance</v>
          </cell>
          <cell r="AP53">
            <v>2</v>
          </cell>
          <cell r="AQ53" t="str">
            <v>Has available infrastructure such as Concrete roads, covered court, Brgy. Hall w/ Day care Center , schools, Senior Citizen, health center building but cannot accommodate large number of evacuees during flood</v>
          </cell>
          <cell r="AR53">
            <v>3</v>
          </cell>
          <cell r="AS53" t="str">
            <v>Information Education Campaign, Alert Level; communication facilities are in place, but procedures are not yet in place</v>
          </cell>
          <cell r="AT53">
            <v>3</v>
          </cell>
          <cell r="AU53" t="str">
            <v>BDRRM                        RESCUE TEAM, Ordinances , laws, Disaster Plan</v>
          </cell>
          <cell r="AV53">
            <v>4</v>
          </cell>
          <cell r="AW53" t="str">
            <v xml:space="preserve">There are access to available Emergency Shelter Assistance, availability of emergency response team </v>
          </cell>
          <cell r="AX53">
            <v>4</v>
          </cell>
          <cell r="AY53">
            <v>3</v>
          </cell>
          <cell r="AZ53">
            <v>0</v>
          </cell>
          <cell r="BA53">
            <v>1.2142857142857142</v>
          </cell>
          <cell r="BB53" t="str">
            <v>HIGH</v>
          </cell>
          <cell r="BC53">
            <v>3</v>
          </cell>
          <cell r="BD53">
            <v>18</v>
          </cell>
          <cell r="BE53" t="str">
            <v>LOW RISK</v>
          </cell>
        </row>
        <row r="54">
          <cell r="F54" t="str">
            <v xml:space="preserve">Los Angeles </v>
          </cell>
          <cell r="G54">
            <v>1762.58</v>
          </cell>
          <cell r="H54">
            <v>5234</v>
          </cell>
          <cell r="I54">
            <v>2.9695106037740131</v>
          </cell>
          <cell r="J54">
            <v>1076.56</v>
          </cell>
          <cell r="K54">
            <v>3196.86</v>
          </cell>
          <cell r="L54">
            <v>0.61078716087122664</v>
          </cell>
          <cell r="M54">
            <v>5</v>
          </cell>
          <cell r="N54">
            <v>0</v>
          </cell>
          <cell r="O54">
            <v>0</v>
          </cell>
          <cell r="P54">
            <v>1.4925373134328357</v>
          </cell>
          <cell r="Q54">
            <v>1</v>
          </cell>
          <cell r="R54">
            <v>471</v>
          </cell>
          <cell r="S54">
            <v>114</v>
          </cell>
          <cell r="T54">
            <v>0.24203821656050956</v>
          </cell>
          <cell r="U54">
            <v>3</v>
          </cell>
          <cell r="V54">
            <v>1277</v>
          </cell>
          <cell r="W54">
            <v>0.24398165838746658</v>
          </cell>
          <cell r="X54">
            <v>3</v>
          </cell>
          <cell r="Y54">
            <v>294</v>
          </cell>
          <cell r="Z54">
            <v>5.6171188383645397E-2</v>
          </cell>
          <cell r="AA54">
            <v>2</v>
          </cell>
          <cell r="AB54">
            <v>9</v>
          </cell>
          <cell r="AC54">
            <v>1.7195261750095529E-3</v>
          </cell>
          <cell r="AD54">
            <v>1</v>
          </cell>
          <cell r="AE54">
            <v>0.55000000000000004</v>
          </cell>
          <cell r="AF54">
            <v>5</v>
          </cell>
          <cell r="AG54">
            <v>5.0000000000000001E-3</v>
          </cell>
          <cell r="AH54">
            <v>1</v>
          </cell>
          <cell r="AI54">
            <v>2.2857142857142856</v>
          </cell>
          <cell r="AJ54">
            <v>0</v>
          </cell>
          <cell r="AK54">
            <v>3.6428571428571428</v>
          </cell>
          <cell r="AL54" t="str">
            <v>HIGH</v>
          </cell>
          <cell r="AM54" t="str">
            <v>5% Calamity fund             Access to private sectors financial assistance from LGU &amp; DSWD    but has limited access to resources to respond to hazard.</v>
          </cell>
          <cell r="AN54">
            <v>2</v>
          </cell>
          <cell r="AO54" t="str">
            <v>Very limited Equipment and facilities for assistance</v>
          </cell>
          <cell r="AP54">
            <v>2</v>
          </cell>
          <cell r="AQ54" t="str">
            <v>Has available infrastructure such as Concrete roads,  covered court, Brgy. Hall, Day care centers,  schools, , health center building but cannot accommodate large number of evacuees during flood</v>
          </cell>
          <cell r="AR54">
            <v>3</v>
          </cell>
          <cell r="AS54" t="str">
            <v>Information Education Campaign, Alert Level; communication facilities are in place, but procedures are not yet in place</v>
          </cell>
          <cell r="AT54">
            <v>3</v>
          </cell>
          <cell r="AU54" t="str">
            <v>BDRRM                        RESCUE TEAM, Ordinances , laws, Disaster Plan</v>
          </cell>
          <cell r="AV54">
            <v>4</v>
          </cell>
          <cell r="AW54" t="str">
            <v xml:space="preserve">There are access to available Emergency Shelter Assistance, availability of emergency response team </v>
          </cell>
          <cell r="AX54">
            <v>4</v>
          </cell>
          <cell r="AY54">
            <v>3</v>
          </cell>
          <cell r="AZ54">
            <v>0</v>
          </cell>
          <cell r="BA54">
            <v>1.2142857142857142</v>
          </cell>
          <cell r="BB54" t="str">
            <v>HIGH</v>
          </cell>
          <cell r="BC54">
            <v>3</v>
          </cell>
          <cell r="BD54">
            <v>18</v>
          </cell>
          <cell r="BE54" t="str">
            <v>LOW RISK</v>
          </cell>
        </row>
        <row r="55">
          <cell r="F55" t="str">
            <v>Lumbocan</v>
          </cell>
          <cell r="G55">
            <v>487.214</v>
          </cell>
          <cell r="H55">
            <v>4462</v>
          </cell>
          <cell r="I55">
            <v>9.1581933195679923</v>
          </cell>
          <cell r="J55">
            <v>472.54199999999997</v>
          </cell>
          <cell r="K55">
            <v>4327.63</v>
          </cell>
          <cell r="L55">
            <v>0.96988570147915731</v>
          </cell>
          <cell r="M55">
            <v>5</v>
          </cell>
          <cell r="N55">
            <v>0</v>
          </cell>
          <cell r="O55">
            <v>0</v>
          </cell>
          <cell r="P55">
            <v>3.2921810699588478</v>
          </cell>
          <cell r="Q55">
            <v>1</v>
          </cell>
          <cell r="R55">
            <v>371</v>
          </cell>
          <cell r="S55">
            <v>171</v>
          </cell>
          <cell r="T55">
            <v>0.46091644204851751</v>
          </cell>
          <cell r="U55">
            <v>4</v>
          </cell>
          <cell r="V55">
            <v>1030</v>
          </cell>
          <cell r="W55">
            <v>0.23083818915284626</v>
          </cell>
          <cell r="X55">
            <v>3</v>
          </cell>
          <cell r="Y55">
            <v>240</v>
          </cell>
          <cell r="Z55">
            <v>5.3787539220080678E-2</v>
          </cell>
          <cell r="AA55">
            <v>1</v>
          </cell>
          <cell r="AB55">
            <v>50</v>
          </cell>
          <cell r="AC55">
            <v>1.1205737337516808E-2</v>
          </cell>
          <cell r="AD55">
            <v>1</v>
          </cell>
          <cell r="AE55">
            <v>0.55000000000000004</v>
          </cell>
          <cell r="AF55">
            <v>5</v>
          </cell>
          <cell r="AG55">
            <v>5.0000000000000001E-3</v>
          </cell>
          <cell r="AH55">
            <v>1</v>
          </cell>
          <cell r="AI55">
            <v>2.2857142857142856</v>
          </cell>
          <cell r="AJ55">
            <v>0</v>
          </cell>
          <cell r="AK55">
            <v>3.6428571428571428</v>
          </cell>
          <cell r="AL55" t="str">
            <v>HIGH</v>
          </cell>
          <cell r="AM55" t="str">
            <v>5% Calamity fund             Access to private sectors financial assistance from LGU &amp; DSWD    but has limited access to resources to respond to hazard.</v>
          </cell>
          <cell r="AN55">
            <v>2</v>
          </cell>
          <cell r="AO55" t="str">
            <v>Very limited Equipment and facilities for assistance</v>
          </cell>
          <cell r="AP55">
            <v>2</v>
          </cell>
          <cell r="AQ55" t="str">
            <v>Has available infrastructure such as Concrete roads,  covered court, Brgy. Hall, Day care centers,  schools, , health center building but cannot accommodate large number of evacuees during flood</v>
          </cell>
          <cell r="AR55">
            <v>3</v>
          </cell>
          <cell r="AS55" t="str">
            <v>Information Education Campaign, Alert Level; communication facilities are in place, but procedures are not yet in place</v>
          </cell>
          <cell r="AT55">
            <v>3</v>
          </cell>
          <cell r="AU55" t="str">
            <v>BDRRM                        RESCUE TEAM, Ordinances , laws, Disaster Plan</v>
          </cell>
          <cell r="AV55">
            <v>4</v>
          </cell>
          <cell r="AW55" t="str">
            <v xml:space="preserve">There are access to available Emergency Shelter Assistance, availability of emergency response team </v>
          </cell>
          <cell r="AX55">
            <v>4</v>
          </cell>
          <cell r="AY55">
            <v>3</v>
          </cell>
          <cell r="AZ55">
            <v>0</v>
          </cell>
          <cell r="BA55">
            <v>1.2142857142857142</v>
          </cell>
          <cell r="BB55" t="str">
            <v>HIGH</v>
          </cell>
          <cell r="BC55">
            <v>3</v>
          </cell>
          <cell r="BD55">
            <v>18</v>
          </cell>
          <cell r="BE55" t="str">
            <v>LOW RISK</v>
          </cell>
        </row>
        <row r="56">
          <cell r="F56" t="str">
            <v xml:space="preserve">Manuel J. Santos </v>
          </cell>
          <cell r="G56">
            <v>638.678</v>
          </cell>
          <cell r="H56">
            <v>1417</v>
          </cell>
          <cell r="I56">
            <v>2.2186453893824432</v>
          </cell>
          <cell r="J56">
            <v>257.488</v>
          </cell>
          <cell r="K56">
            <v>339.72300000000001</v>
          </cell>
          <cell r="L56">
            <v>0.23974805928016937</v>
          </cell>
          <cell r="M56">
            <v>3</v>
          </cell>
          <cell r="N56">
            <v>0</v>
          </cell>
          <cell r="O56">
            <v>0</v>
          </cell>
          <cell r="P56">
            <v>0.2288329519450801</v>
          </cell>
          <cell r="Q56">
            <v>1</v>
          </cell>
          <cell r="R56">
            <v>0</v>
          </cell>
          <cell r="S56">
            <v>0</v>
          </cell>
          <cell r="T56">
            <v>0</v>
          </cell>
          <cell r="U56">
            <v>0</v>
          </cell>
          <cell r="V56">
            <v>256</v>
          </cell>
          <cell r="W56">
            <v>0.18066337332392379</v>
          </cell>
          <cell r="X56">
            <v>3</v>
          </cell>
          <cell r="Y56">
            <v>122</v>
          </cell>
          <cell r="Z56">
            <v>8.6097388849682432E-2</v>
          </cell>
          <cell r="AA56">
            <v>2</v>
          </cell>
          <cell r="AB56">
            <v>2</v>
          </cell>
          <cell r="AC56">
            <v>1.4114326040931546E-3</v>
          </cell>
          <cell r="AD56">
            <v>1</v>
          </cell>
          <cell r="AE56">
            <v>0.45</v>
          </cell>
          <cell r="AF56">
            <v>4</v>
          </cell>
          <cell r="AG56">
            <v>5.0000000000000001E-3</v>
          </cell>
          <cell r="AH56">
            <v>1</v>
          </cell>
          <cell r="AI56">
            <v>1.7142857142857142</v>
          </cell>
          <cell r="AJ56">
            <v>0</v>
          </cell>
          <cell r="AK56">
            <v>2.3571428571428572</v>
          </cell>
          <cell r="AL56" t="str">
            <v>HIGH</v>
          </cell>
          <cell r="AM56" t="str">
            <v>5% Calamity fund             Access to private sectors financial assistance from LGU &amp; DSWD    but has limited access to resources to respond to hazard.</v>
          </cell>
          <cell r="AN56">
            <v>2</v>
          </cell>
          <cell r="AO56" t="str">
            <v>Very limited Equipment and facilities for assistance</v>
          </cell>
          <cell r="AP56">
            <v>2</v>
          </cell>
          <cell r="AQ56" t="str">
            <v>Has available infrastructure such as Concrete roads,  covered court, Brgy. Hall, Day care centers,  schools, , health center building but cannot accommodate large number of evacuees during flood</v>
          </cell>
          <cell r="AR56">
            <v>3</v>
          </cell>
          <cell r="AS56" t="str">
            <v>Information Education Campaign, Alert Level; communication facilities are in place, but procedures are not yet in place</v>
          </cell>
          <cell r="AT56">
            <v>3</v>
          </cell>
          <cell r="AU56" t="str">
            <v>BDRRM                        RESCUE TEAM, Ordinances , laws, Disaster Plan</v>
          </cell>
          <cell r="AV56">
            <v>4</v>
          </cell>
          <cell r="AW56" t="str">
            <v xml:space="preserve">There are access to available Emergency Shelter Assistance, availability of emergency response team </v>
          </cell>
          <cell r="AX56">
            <v>4</v>
          </cell>
          <cell r="AY56">
            <v>3</v>
          </cell>
          <cell r="AZ56">
            <v>0</v>
          </cell>
          <cell r="BA56">
            <v>0.7857142857142857</v>
          </cell>
          <cell r="BB56" t="str">
            <v>HIGH</v>
          </cell>
          <cell r="BC56">
            <v>2</v>
          </cell>
          <cell r="BD56">
            <v>12</v>
          </cell>
          <cell r="BE56" t="str">
            <v>LOW RISK</v>
          </cell>
        </row>
        <row r="57">
          <cell r="F57" t="str">
            <v xml:space="preserve">Maguinda </v>
          </cell>
          <cell r="G57">
            <v>1626.4</v>
          </cell>
          <cell r="H57">
            <v>3600</v>
          </cell>
          <cell r="I57">
            <v>2.2134776192818495</v>
          </cell>
          <cell r="J57">
            <v>153.12100000000001</v>
          </cell>
          <cell r="K57">
            <v>997.84500000000003</v>
          </cell>
          <cell r="L57">
            <v>0.2771791666666667</v>
          </cell>
          <cell r="M57">
            <v>3</v>
          </cell>
          <cell r="N57">
            <v>0</v>
          </cell>
          <cell r="O57">
            <v>0</v>
          </cell>
          <cell r="P57">
            <v>1.3215859030837005</v>
          </cell>
          <cell r="Q57">
            <v>1</v>
          </cell>
          <cell r="R57">
            <v>474</v>
          </cell>
          <cell r="S57">
            <v>262</v>
          </cell>
          <cell r="T57">
            <v>0.5527426160337553</v>
          </cell>
          <cell r="U57">
            <v>5</v>
          </cell>
          <cell r="V57">
            <v>1198</v>
          </cell>
          <cell r="W57">
            <v>0.33277777777777778</v>
          </cell>
          <cell r="X57">
            <v>4</v>
          </cell>
          <cell r="Y57">
            <v>322</v>
          </cell>
          <cell r="Z57">
            <v>8.9444444444444438E-2</v>
          </cell>
          <cell r="AA57">
            <v>2</v>
          </cell>
          <cell r="AB57">
            <v>34</v>
          </cell>
          <cell r="AC57">
            <v>9.4444444444444445E-3</v>
          </cell>
          <cell r="AD57">
            <v>1</v>
          </cell>
          <cell r="AE57">
            <v>0.65</v>
          </cell>
          <cell r="AF57">
            <v>5</v>
          </cell>
          <cell r="AG57">
            <v>5.0000000000000001E-3</v>
          </cell>
          <cell r="AH57">
            <v>1</v>
          </cell>
          <cell r="AI57">
            <v>2.7142857142857144</v>
          </cell>
          <cell r="AJ57">
            <v>0</v>
          </cell>
          <cell r="AK57">
            <v>2.8571428571428572</v>
          </cell>
          <cell r="AL57" t="str">
            <v>MEDIUM HIGH</v>
          </cell>
          <cell r="AM57" t="str">
            <v>5% Calamity fund             Access to private sectors financial assistance from LGU &amp; DSWD    but has limited access to resources to respond to hazard.</v>
          </cell>
          <cell r="AN57">
            <v>2</v>
          </cell>
          <cell r="AO57" t="str">
            <v>Very limited Equipment and facilities for assistance</v>
          </cell>
          <cell r="AP57">
            <v>2</v>
          </cell>
          <cell r="AQ57" t="str">
            <v>Has available infrastructure such as Concrete roads,  covered court, Brgy. Hall, Day care centers,  schools, , health center building but cannot accommodate large number of evacuees during flood</v>
          </cell>
          <cell r="AR57">
            <v>3</v>
          </cell>
          <cell r="AS57" t="str">
            <v>Information Education Campaign, Alert Level; communication facilities are in place, but procedures are not yet in place</v>
          </cell>
          <cell r="AT57">
            <v>3</v>
          </cell>
          <cell r="AU57" t="str">
            <v>BDRRM                        RESCUE TEAM, Ordinances , laws, Disaster Plan</v>
          </cell>
          <cell r="AV57">
            <v>4</v>
          </cell>
          <cell r="AW57" t="str">
            <v xml:space="preserve">There are access to available Emergency Shelter Assistance, availability of emergency response team </v>
          </cell>
          <cell r="AX57">
            <v>4</v>
          </cell>
          <cell r="AY57">
            <v>3</v>
          </cell>
          <cell r="AZ57">
            <v>0</v>
          </cell>
          <cell r="BA57">
            <v>0.95238095238095244</v>
          </cell>
          <cell r="BB57" t="str">
            <v>MEDIUM HIGH</v>
          </cell>
          <cell r="BC57">
            <v>3</v>
          </cell>
          <cell r="BD57">
            <v>18</v>
          </cell>
          <cell r="BE57" t="str">
            <v>LOW RISK</v>
          </cell>
        </row>
        <row r="58">
          <cell r="F58" t="str">
            <v xml:space="preserve">Mahay </v>
          </cell>
          <cell r="G58">
            <v>492.65499999999997</v>
          </cell>
          <cell r="H58">
            <v>4062</v>
          </cell>
          <cell r="I58">
            <v>8.2451208249180468</v>
          </cell>
          <cell r="J58">
            <v>450.80399999999997</v>
          </cell>
          <cell r="K58">
            <v>4062</v>
          </cell>
          <cell r="L58">
            <v>1</v>
          </cell>
          <cell r="M58">
            <v>5</v>
          </cell>
          <cell r="N58">
            <v>0</v>
          </cell>
          <cell r="O58">
            <v>0</v>
          </cell>
          <cell r="P58">
            <v>1.6167059616032333</v>
          </cell>
          <cell r="Q58">
            <v>1</v>
          </cell>
          <cell r="R58">
            <v>287</v>
          </cell>
          <cell r="S58">
            <v>102</v>
          </cell>
          <cell r="T58">
            <v>0.35540069686411152</v>
          </cell>
          <cell r="U58">
            <v>4</v>
          </cell>
          <cell r="V58">
            <v>829</v>
          </cell>
          <cell r="W58">
            <v>0.20408665681930083</v>
          </cell>
          <cell r="X58">
            <v>3</v>
          </cell>
          <cell r="Y58">
            <v>190</v>
          </cell>
          <cell r="Z58">
            <v>4.6774987690792712E-2</v>
          </cell>
          <cell r="AA58">
            <v>1</v>
          </cell>
          <cell r="AB58">
            <v>6</v>
          </cell>
          <cell r="AC58">
            <v>1.4771048744460858E-3</v>
          </cell>
          <cell r="AD58">
            <v>1</v>
          </cell>
          <cell r="AE58">
            <v>0.55000000000000004</v>
          </cell>
          <cell r="AF58">
            <v>5</v>
          </cell>
          <cell r="AG58">
            <v>5.0000000000000001E-3</v>
          </cell>
          <cell r="AH58">
            <v>1</v>
          </cell>
          <cell r="AI58">
            <v>2.2857142857142856</v>
          </cell>
          <cell r="AJ58">
            <v>0</v>
          </cell>
          <cell r="AK58">
            <v>3.6428571428571428</v>
          </cell>
          <cell r="AL58" t="str">
            <v>HIGH</v>
          </cell>
          <cell r="AM58" t="str">
            <v>5% Calamity fund             Access to private sectors financial assistance from LGU &amp; DSWD    but has limited access to resources to respond to hazard.</v>
          </cell>
          <cell r="AN58">
            <v>2</v>
          </cell>
          <cell r="AO58" t="str">
            <v>Very limited Equipment and facilities for assistance</v>
          </cell>
          <cell r="AP58">
            <v>2</v>
          </cell>
          <cell r="AQ58" t="str">
            <v>Has available infrastructure such as Concrete roads,  covered court, Brgy. Hall, Day care centers,  schools, , health center building but cannot accommodate large number of evacuees during flood</v>
          </cell>
          <cell r="AR58">
            <v>2</v>
          </cell>
          <cell r="AS58" t="str">
            <v>Information Education Campaign, Alert Level; communication facilities are in place, but procedures are not yet in place</v>
          </cell>
          <cell r="AT58">
            <v>3</v>
          </cell>
          <cell r="AU58" t="str">
            <v>BDRRM                        RESCUE TEAM, Ordinances , laws, Disaster Plan</v>
          </cell>
          <cell r="AV58">
            <v>4</v>
          </cell>
          <cell r="AW58" t="str">
            <v xml:space="preserve">There are access to available Emergency Shelter Assistance, availability of emergency response team </v>
          </cell>
          <cell r="AX58">
            <v>4</v>
          </cell>
          <cell r="AY58">
            <v>2.8333333333333335</v>
          </cell>
          <cell r="AZ58">
            <v>0</v>
          </cell>
          <cell r="BA58">
            <v>1.2857142857142856</v>
          </cell>
          <cell r="BB58" t="str">
            <v>HIGH</v>
          </cell>
          <cell r="BC58">
            <v>3</v>
          </cell>
          <cell r="BD58">
            <v>18</v>
          </cell>
          <cell r="BE58" t="str">
            <v>LOW RISK</v>
          </cell>
        </row>
        <row r="59">
          <cell r="F59" t="str">
            <v>Mahogany</v>
          </cell>
          <cell r="G59">
            <v>124.06699999999999</v>
          </cell>
          <cell r="H59">
            <v>5218</v>
          </cell>
          <cell r="I59">
            <v>42.057920317247941</v>
          </cell>
          <cell r="J59">
            <v>492.65499999999997</v>
          </cell>
          <cell r="K59">
            <v>5218</v>
          </cell>
          <cell r="L59">
            <v>1</v>
          </cell>
          <cell r="M59">
            <v>5</v>
          </cell>
          <cell r="N59">
            <v>0</v>
          </cell>
          <cell r="O59">
            <v>0</v>
          </cell>
          <cell r="P59">
            <v>0.79207920792079212</v>
          </cell>
          <cell r="Q59">
            <v>1</v>
          </cell>
          <cell r="R59">
            <v>334</v>
          </cell>
          <cell r="S59">
            <v>24</v>
          </cell>
          <cell r="T59">
            <v>7.1856287425149698E-2</v>
          </cell>
          <cell r="U59">
            <v>2</v>
          </cell>
          <cell r="V59">
            <v>1004</v>
          </cell>
          <cell r="W59">
            <v>0.19241088539670373</v>
          </cell>
          <cell r="X59">
            <v>3</v>
          </cell>
          <cell r="Y59">
            <v>205</v>
          </cell>
          <cell r="Z59">
            <v>3.9287083173629743E-2</v>
          </cell>
          <cell r="AA59">
            <v>1</v>
          </cell>
          <cell r="AB59">
            <v>19</v>
          </cell>
          <cell r="AC59">
            <v>3.641241855116903E-3</v>
          </cell>
          <cell r="AD59">
            <v>1</v>
          </cell>
          <cell r="AE59">
            <v>0.65</v>
          </cell>
          <cell r="AF59">
            <v>5</v>
          </cell>
          <cell r="AG59">
            <v>5.0000000000000001E-3</v>
          </cell>
          <cell r="AH59">
            <v>1</v>
          </cell>
          <cell r="AI59">
            <v>2</v>
          </cell>
          <cell r="AJ59">
            <v>0</v>
          </cell>
          <cell r="AK59">
            <v>3.5</v>
          </cell>
          <cell r="AL59" t="str">
            <v>HIGH</v>
          </cell>
          <cell r="AM59" t="str">
            <v>5% Calamity fund             Access to private sectors financial assistance from LGU &amp; DSWD    but has limited access to resources to respond to hazard.</v>
          </cell>
          <cell r="AN59">
            <v>2</v>
          </cell>
          <cell r="AO59" t="str">
            <v>Very limited Equipment and facilities for assistance</v>
          </cell>
          <cell r="AP59">
            <v>2</v>
          </cell>
          <cell r="AQ59" t="str">
            <v>Has available infrastructure such as Concrete roads and bridges, Dike, covered court, Brgy. Hall, schools, Senior Citizen, health center building, day care center but cannot accommodate large number of evacuees during flood</v>
          </cell>
          <cell r="AR59">
            <v>3</v>
          </cell>
          <cell r="AS59" t="str">
            <v>Information Education Campaign, Alert Level; communication facilities are in place, but procedures are not yet in place</v>
          </cell>
          <cell r="AT59">
            <v>3</v>
          </cell>
          <cell r="AU59" t="str">
            <v>BDRRM                        RESCUE TEAM, Ordinances , laws, Disaster Plan</v>
          </cell>
          <cell r="AV59">
            <v>4</v>
          </cell>
          <cell r="AW59" t="str">
            <v xml:space="preserve">There are access to available Emergency Shelter Assistance, availability of emergency response team </v>
          </cell>
          <cell r="AX59">
            <v>4</v>
          </cell>
          <cell r="AY59">
            <v>3</v>
          </cell>
          <cell r="AZ59">
            <v>0</v>
          </cell>
          <cell r="BA59">
            <v>1.1666666666666667</v>
          </cell>
          <cell r="BB59" t="str">
            <v>HIGH</v>
          </cell>
          <cell r="BC59">
            <v>2</v>
          </cell>
          <cell r="BD59">
            <v>12</v>
          </cell>
          <cell r="BE59" t="str">
            <v>LOW RISK</v>
          </cell>
        </row>
        <row r="60">
          <cell r="F60" t="str">
            <v>Maibu</v>
          </cell>
          <cell r="G60">
            <v>899.81299999999999</v>
          </cell>
          <cell r="H60">
            <v>1492</v>
          </cell>
          <cell r="I60">
            <v>1.6581222987442947</v>
          </cell>
          <cell r="J60">
            <v>124.06699999999999</v>
          </cell>
          <cell r="K60">
            <v>90.403499999999994</v>
          </cell>
          <cell r="L60">
            <v>6.0592158176943696E-2</v>
          </cell>
          <cell r="M60">
            <v>2</v>
          </cell>
          <cell r="N60">
            <v>0</v>
          </cell>
          <cell r="O60">
            <v>0</v>
          </cell>
          <cell r="P60">
            <v>2.276707530647986</v>
          </cell>
          <cell r="Q60">
            <v>1</v>
          </cell>
          <cell r="R60">
            <v>225</v>
          </cell>
          <cell r="S60">
            <v>113</v>
          </cell>
          <cell r="T60">
            <v>0.50222222222222224</v>
          </cell>
          <cell r="U60">
            <v>5</v>
          </cell>
          <cell r="V60">
            <v>587</v>
          </cell>
          <cell r="W60">
            <v>0.39343163538873993</v>
          </cell>
          <cell r="X60">
            <v>4</v>
          </cell>
          <cell r="Y60">
            <v>86</v>
          </cell>
          <cell r="Z60">
            <v>5.7640750670241284E-2</v>
          </cell>
          <cell r="AA60">
            <v>2</v>
          </cell>
          <cell r="AB60">
            <v>3</v>
          </cell>
          <cell r="AC60">
            <v>2.0107238605898124E-3</v>
          </cell>
          <cell r="AD60">
            <v>1</v>
          </cell>
          <cell r="AE60">
            <v>0.65</v>
          </cell>
          <cell r="AF60">
            <v>5</v>
          </cell>
          <cell r="AG60">
            <v>5.0000000000000001E-3</v>
          </cell>
          <cell r="AH60">
            <v>1</v>
          </cell>
          <cell r="AI60">
            <v>2.7142857142857144</v>
          </cell>
          <cell r="AJ60">
            <v>0</v>
          </cell>
          <cell r="AK60">
            <v>2.3571428571428572</v>
          </cell>
          <cell r="AL60" t="str">
            <v>HIGH</v>
          </cell>
          <cell r="AM60" t="str">
            <v>5% Calamity fund             Access to private sectors financial assistance from LGU &amp; DSWD    but has limited access to resources to respond to hazard.</v>
          </cell>
          <cell r="AN60">
            <v>2</v>
          </cell>
          <cell r="AO60" t="str">
            <v>Very limited Equipment and facilities for assistance</v>
          </cell>
          <cell r="AP60">
            <v>2</v>
          </cell>
          <cell r="AQ60" t="str">
            <v>Has available infrastructure such as Concrete roads,  covered court, Brgy. Hall, Day care centers,  schools, , health center building but cannot accommodate large number of evacuees during flood</v>
          </cell>
          <cell r="AR60">
            <v>3</v>
          </cell>
          <cell r="AS60" t="str">
            <v>Information Education Campaign, Alert Level; communication facilities are in place, but procedures are not yet in place</v>
          </cell>
          <cell r="AT60">
            <v>3</v>
          </cell>
          <cell r="AU60" t="str">
            <v>BDRRM                        RESCUE TEAM, Ordinances , laws, Disaster Plan</v>
          </cell>
          <cell r="AV60">
            <v>4</v>
          </cell>
          <cell r="AW60" t="str">
            <v xml:space="preserve">There are access to available Emergency Shelter Assistance, availability of emergency response team </v>
          </cell>
          <cell r="AX60">
            <v>4</v>
          </cell>
          <cell r="AY60">
            <v>3</v>
          </cell>
          <cell r="AZ60">
            <v>0</v>
          </cell>
          <cell r="BA60">
            <v>0.7857142857142857</v>
          </cell>
          <cell r="BB60" t="str">
            <v>HIGH</v>
          </cell>
          <cell r="BC60">
            <v>2</v>
          </cell>
          <cell r="BD60">
            <v>12</v>
          </cell>
          <cell r="BE60" t="str">
            <v>LOW RISK</v>
          </cell>
        </row>
        <row r="61">
          <cell r="F61" t="str">
            <v>Mandamo</v>
          </cell>
          <cell r="G61">
            <v>2031.25</v>
          </cell>
          <cell r="H61">
            <v>859</v>
          </cell>
          <cell r="I61">
            <v>0.42289230769230768</v>
          </cell>
          <cell r="J61">
            <v>54.521700000000003</v>
          </cell>
          <cell r="K61">
            <v>616.07500000000005</v>
          </cell>
          <cell r="L61">
            <v>0.7172002328288708</v>
          </cell>
          <cell r="M61">
            <v>5</v>
          </cell>
          <cell r="N61">
            <v>0</v>
          </cell>
          <cell r="O61">
            <v>0</v>
          </cell>
          <cell r="P61">
            <v>0.35398230088495575</v>
          </cell>
          <cell r="Q61">
            <v>1</v>
          </cell>
          <cell r="R61">
            <v>142</v>
          </cell>
          <cell r="S61">
            <v>76</v>
          </cell>
          <cell r="T61">
            <v>0.53521126760563376</v>
          </cell>
          <cell r="U61">
            <v>5</v>
          </cell>
          <cell r="V61">
            <v>380</v>
          </cell>
          <cell r="W61">
            <v>0.44237485448195574</v>
          </cell>
          <cell r="X61">
            <v>4</v>
          </cell>
          <cell r="Y61">
            <v>65</v>
          </cell>
          <cell r="Z61">
            <v>7.5669383003492435E-2</v>
          </cell>
          <cell r="AA61">
            <v>2</v>
          </cell>
          <cell r="AB61">
            <v>2</v>
          </cell>
          <cell r="AC61">
            <v>2.3282887077997671E-3</v>
          </cell>
          <cell r="AD61">
            <v>1</v>
          </cell>
          <cell r="AE61">
            <v>0.45</v>
          </cell>
          <cell r="AF61">
            <v>4</v>
          </cell>
          <cell r="AG61">
            <v>5.0000000000000001E-3</v>
          </cell>
          <cell r="AH61">
            <v>1</v>
          </cell>
          <cell r="AI61">
            <v>2.5714285714285716</v>
          </cell>
          <cell r="AJ61">
            <v>0</v>
          </cell>
          <cell r="AK61">
            <v>3.7857142857142856</v>
          </cell>
          <cell r="AL61" t="str">
            <v>HIGH</v>
          </cell>
          <cell r="AM61" t="str">
            <v>5% Calamity fund             Access to private sectors financial assistance from LGU &amp; DSWD    but has limited access to resources to respond to hazard.</v>
          </cell>
          <cell r="AN61">
            <v>2</v>
          </cell>
          <cell r="AO61" t="str">
            <v>Very limited Equipment and facilities for assistance</v>
          </cell>
          <cell r="AP61">
            <v>2</v>
          </cell>
          <cell r="AQ61" t="str">
            <v>Has available infrastructure such as Concrete roads,  covered court, Brgy. Hall, Day care centers,  schools, , health center building but cannot accommodate large number of evacuees during flood</v>
          </cell>
          <cell r="AR61">
            <v>3</v>
          </cell>
          <cell r="AS61" t="str">
            <v>Information Education Campaign, Alert Level; communication facilities are in place, but procedures are not yet in place</v>
          </cell>
          <cell r="AT61">
            <v>3</v>
          </cell>
          <cell r="AU61" t="str">
            <v>BDRRM                        RESCUE TEAM, Ordinances , laws, Disaster Plan</v>
          </cell>
          <cell r="AV61">
            <v>4</v>
          </cell>
          <cell r="AW61" t="str">
            <v xml:space="preserve">There are access to available Emergency Shelter Assistance, availability of emergency response team </v>
          </cell>
          <cell r="AX61">
            <v>4</v>
          </cell>
          <cell r="AY61">
            <v>3</v>
          </cell>
          <cell r="AZ61">
            <v>0</v>
          </cell>
          <cell r="BA61">
            <v>1.2619047619047619</v>
          </cell>
          <cell r="BB61" t="str">
            <v>HIGH</v>
          </cell>
          <cell r="BC61">
            <v>2</v>
          </cell>
          <cell r="BD61">
            <v>12</v>
          </cell>
          <cell r="BE61" t="str">
            <v>LOW RISK</v>
          </cell>
        </row>
        <row r="62">
          <cell r="F62" t="str">
            <v>Manila de Bugabus</v>
          </cell>
          <cell r="G62">
            <v>2712.45</v>
          </cell>
          <cell r="H62">
            <v>3785</v>
          </cell>
          <cell r="I62">
            <v>1.3954174270493467</v>
          </cell>
          <cell r="J62">
            <v>1456.81</v>
          </cell>
          <cell r="K62">
            <v>359.30399999999997</v>
          </cell>
          <cell r="L62">
            <v>9.4928401585204755E-2</v>
          </cell>
          <cell r="M62">
            <v>2</v>
          </cell>
          <cell r="N62">
            <v>0</v>
          </cell>
          <cell r="O62">
            <v>0</v>
          </cell>
          <cell r="P62">
            <v>6.2787136294027563</v>
          </cell>
          <cell r="Q62">
            <v>2</v>
          </cell>
          <cell r="R62">
            <v>605</v>
          </cell>
          <cell r="S62">
            <v>201</v>
          </cell>
          <cell r="T62">
            <v>0.3322314049586777</v>
          </cell>
          <cell r="U62">
            <v>4</v>
          </cell>
          <cell r="V62">
            <v>1577</v>
          </cell>
          <cell r="W62">
            <v>0.41664464993394978</v>
          </cell>
          <cell r="X62">
            <v>4</v>
          </cell>
          <cell r="Y62">
            <v>239</v>
          </cell>
          <cell r="Z62">
            <v>6.3143989431968292E-2</v>
          </cell>
          <cell r="AA62">
            <v>2</v>
          </cell>
          <cell r="AB62">
            <v>14</v>
          </cell>
          <cell r="AC62">
            <v>3.6988110964332895E-3</v>
          </cell>
          <cell r="AD62">
            <v>1</v>
          </cell>
          <cell r="AE62">
            <v>0.45</v>
          </cell>
          <cell r="AF62">
            <v>4</v>
          </cell>
          <cell r="AG62">
            <v>5.0000000000000001E-3</v>
          </cell>
          <cell r="AH62">
            <v>1</v>
          </cell>
          <cell r="AI62">
            <v>2.5714285714285716</v>
          </cell>
          <cell r="AJ62">
            <v>0</v>
          </cell>
          <cell r="AK62">
            <v>2.2857142857142856</v>
          </cell>
          <cell r="AL62" t="str">
            <v>MEDIUM HIGH</v>
          </cell>
          <cell r="AM62" t="str">
            <v>5% Calamity fund             Access to private sectors financial assistance from LGU &amp; DSWD    but has limited access to resources to respond to hazard.</v>
          </cell>
          <cell r="AN62">
            <v>2</v>
          </cell>
          <cell r="AO62" t="str">
            <v>Very limited Equipment and facilities for assistance</v>
          </cell>
          <cell r="AP62">
            <v>2</v>
          </cell>
          <cell r="AQ62" t="str">
            <v>Has available infrastructure such as Concrete roads,  covered court, Brgy. Hall, Day care centers,  schools, , health center building but cannot accommodate large number of evacuees during flood</v>
          </cell>
          <cell r="AR62">
            <v>3</v>
          </cell>
          <cell r="AS62" t="str">
            <v>Information Education Campaign, Alert Level; communication facilities are in place, but procedures are not yet in place</v>
          </cell>
          <cell r="AT62">
            <v>3</v>
          </cell>
          <cell r="AU62" t="str">
            <v>BDRRM                        RESCUE TEAM, Ordinances , laws, Disaster Plan</v>
          </cell>
          <cell r="AV62">
            <v>4</v>
          </cell>
          <cell r="AW62" t="str">
            <v xml:space="preserve">There are access to available Emergency Shelter Assistance, availability of emergency response team </v>
          </cell>
          <cell r="AX62">
            <v>4</v>
          </cell>
          <cell r="AY62">
            <v>3</v>
          </cell>
          <cell r="AZ62">
            <v>0</v>
          </cell>
          <cell r="BA62">
            <v>0.76190476190476186</v>
          </cell>
          <cell r="BB62" t="str">
            <v>MEDIUM HIGH</v>
          </cell>
          <cell r="BC62">
            <v>2</v>
          </cell>
          <cell r="BD62">
            <v>12</v>
          </cell>
          <cell r="BE62" t="str">
            <v>LOW RISK</v>
          </cell>
        </row>
        <row r="63">
          <cell r="F63" t="str">
            <v>Maon</v>
          </cell>
          <cell r="G63">
            <v>76.457400000000007</v>
          </cell>
          <cell r="H63">
            <v>5072</v>
          </cell>
          <cell r="I63">
            <v>66.337594529764274</v>
          </cell>
          <cell r="J63">
            <v>76.457400000000007</v>
          </cell>
          <cell r="K63">
            <v>5072</v>
          </cell>
          <cell r="L63">
            <v>1</v>
          </cell>
          <cell r="M63">
            <v>5</v>
          </cell>
          <cell r="N63">
            <v>0</v>
          </cell>
          <cell r="O63">
            <v>0</v>
          </cell>
          <cell r="P63">
            <v>0.23752969121140144</v>
          </cell>
          <cell r="Q63">
            <v>1</v>
          </cell>
          <cell r="R63">
            <v>402</v>
          </cell>
          <cell r="S63">
            <v>83</v>
          </cell>
          <cell r="T63">
            <v>0.20646766169154229</v>
          </cell>
          <cell r="U63">
            <v>3</v>
          </cell>
          <cell r="V63">
            <v>1217</v>
          </cell>
          <cell r="W63">
            <v>0.2399447949526814</v>
          </cell>
          <cell r="X63">
            <v>3</v>
          </cell>
          <cell r="Y63">
            <v>263</v>
          </cell>
          <cell r="Z63">
            <v>5.1853312302839114E-2</v>
          </cell>
          <cell r="AA63">
            <v>1</v>
          </cell>
          <cell r="AB63">
            <v>41</v>
          </cell>
          <cell r="AC63">
            <v>8.0835962145110411E-3</v>
          </cell>
          <cell r="AD63">
            <v>1</v>
          </cell>
          <cell r="AE63">
            <v>0.65</v>
          </cell>
          <cell r="AF63">
            <v>5</v>
          </cell>
          <cell r="AG63">
            <v>5.0000000000000001E-3</v>
          </cell>
          <cell r="AH63">
            <v>1</v>
          </cell>
          <cell r="AI63">
            <v>2.1428571428571428</v>
          </cell>
          <cell r="AJ63">
            <v>0</v>
          </cell>
          <cell r="AK63">
            <v>3.5714285714285712</v>
          </cell>
          <cell r="AL63" t="str">
            <v>MEDIUM HIGH</v>
          </cell>
          <cell r="AM63" t="str">
            <v>5% Calamity fund             Access to private sectors financial assistance from LGU &amp; DSWD    but has limited access to resources to respond to hazard.</v>
          </cell>
          <cell r="AN63">
            <v>2</v>
          </cell>
          <cell r="AO63" t="str">
            <v>Very limited Equipment and facilities for assistance</v>
          </cell>
          <cell r="AP63">
            <v>2</v>
          </cell>
          <cell r="AQ63" t="str">
            <v>Has available infrastructure such as Concrete roads, Dike, covered court, Brgy. Hall, schools, Senior Citizen, health center building but cannot accommodate large number of evacuees during flood</v>
          </cell>
          <cell r="AR63">
            <v>3</v>
          </cell>
          <cell r="AS63" t="str">
            <v>Information Education Campaign, Alert Level; communication facilities are in place, but procedures are not yet in place</v>
          </cell>
          <cell r="AT63">
            <v>3</v>
          </cell>
          <cell r="AU63" t="str">
            <v>BDRRM                        RESCUE TEAM, Ordinances , laws, Disaster Plan</v>
          </cell>
          <cell r="AV63">
            <v>4</v>
          </cell>
          <cell r="AW63" t="str">
            <v xml:space="preserve">There are access to available Emergency Shelter Assistance, availability of emergency response team </v>
          </cell>
          <cell r="AX63">
            <v>4</v>
          </cell>
          <cell r="AY63">
            <v>3</v>
          </cell>
          <cell r="AZ63">
            <v>0</v>
          </cell>
          <cell r="BA63">
            <v>1.1904761904761905</v>
          </cell>
          <cell r="BB63" t="str">
            <v>MEDIUM HIGH</v>
          </cell>
          <cell r="BC63">
            <v>3</v>
          </cell>
          <cell r="BD63">
            <v>18</v>
          </cell>
          <cell r="BE63" t="str">
            <v>LOW RISK</v>
          </cell>
        </row>
        <row r="64">
          <cell r="F64" t="str">
            <v>Masao</v>
          </cell>
          <cell r="G64">
            <v>888.98199999999997</v>
          </cell>
          <cell r="H64">
            <v>1786</v>
          </cell>
          <cell r="I64">
            <v>2.0090395531068119</v>
          </cell>
          <cell r="J64">
            <v>867.95899999999995</v>
          </cell>
          <cell r="K64">
            <v>1743.76</v>
          </cell>
          <cell r="L64">
            <v>0.97634938409854422</v>
          </cell>
          <cell r="M64">
            <v>5</v>
          </cell>
          <cell r="N64">
            <v>0</v>
          </cell>
          <cell r="O64">
            <v>0</v>
          </cell>
          <cell r="P64">
            <v>0.12096077414895455</v>
          </cell>
          <cell r="Q64">
            <v>1</v>
          </cell>
          <cell r="R64">
            <v>171</v>
          </cell>
          <cell r="S64">
            <v>84</v>
          </cell>
          <cell r="T64">
            <v>0.49122807017543857</v>
          </cell>
          <cell r="U64">
            <v>4</v>
          </cell>
          <cell r="V64">
            <v>484</v>
          </cell>
          <cell r="W64">
            <v>0.27099664053751399</v>
          </cell>
          <cell r="X64">
            <v>3</v>
          </cell>
          <cell r="Y64">
            <v>116</v>
          </cell>
          <cell r="Z64">
            <v>6.4949608062709968E-2</v>
          </cell>
          <cell r="AA64">
            <v>2</v>
          </cell>
          <cell r="AB64">
            <v>17</v>
          </cell>
          <cell r="AC64">
            <v>9.5184770436730123E-3</v>
          </cell>
          <cell r="AD64">
            <v>1</v>
          </cell>
          <cell r="AE64">
            <v>0.55000000000000004</v>
          </cell>
          <cell r="AF64">
            <v>5</v>
          </cell>
          <cell r="AG64">
            <v>5.0000000000000001E-3</v>
          </cell>
          <cell r="AH64">
            <v>1</v>
          </cell>
          <cell r="AI64">
            <v>2.4285714285714284</v>
          </cell>
          <cell r="AJ64">
            <v>0</v>
          </cell>
          <cell r="AK64">
            <v>3.7142857142857144</v>
          </cell>
          <cell r="AL64" t="str">
            <v>HIGH</v>
          </cell>
          <cell r="AM64" t="str">
            <v>5% Calamity fund             Access to private sectors financial assistance from LGU &amp; DSWD    but has limited access to resources to respond to hazard.</v>
          </cell>
          <cell r="AN64">
            <v>2</v>
          </cell>
          <cell r="AO64" t="str">
            <v>Very limited Equipment and facilities for assistance</v>
          </cell>
          <cell r="AP64">
            <v>2</v>
          </cell>
          <cell r="AQ64" t="str">
            <v>Has available infrastructure such as Concrete roadsand bridges ,  covered court, Brgy. Hall, Day care centers,  schools, , health center building but cannot accommodate large number of evacuees during flood</v>
          </cell>
          <cell r="AR64">
            <v>3</v>
          </cell>
          <cell r="AS64" t="str">
            <v>Information Education Campaign, Alert Level; communication facilities are in place, but procedures are not yet in place</v>
          </cell>
          <cell r="AT64">
            <v>3</v>
          </cell>
          <cell r="AU64" t="str">
            <v>BDRRM                        RESCUE TEAM, Ordinances , laws, Disaster Plan</v>
          </cell>
          <cell r="AV64">
            <v>4</v>
          </cell>
          <cell r="AW64" t="str">
            <v xml:space="preserve">There are access to available Emergency Shelter Assistance, availability of emergency response team </v>
          </cell>
          <cell r="AX64">
            <v>4</v>
          </cell>
          <cell r="AY64">
            <v>3</v>
          </cell>
          <cell r="AZ64">
            <v>0</v>
          </cell>
          <cell r="BA64">
            <v>1.2380952380952381</v>
          </cell>
          <cell r="BB64" t="str">
            <v>HIGH</v>
          </cell>
          <cell r="BC64">
            <v>3</v>
          </cell>
          <cell r="BD64">
            <v>18</v>
          </cell>
          <cell r="BE64" t="str">
            <v>LOW RISK</v>
          </cell>
        </row>
        <row r="65">
          <cell r="F65" t="str">
            <v xml:space="preserve">Maug </v>
          </cell>
          <cell r="G65">
            <v>380.53300000000002</v>
          </cell>
          <cell r="H65">
            <v>2778</v>
          </cell>
          <cell r="I65">
            <v>7.3002867031243017</v>
          </cell>
          <cell r="J65">
            <v>380.53300000000002</v>
          </cell>
          <cell r="K65">
            <v>2778</v>
          </cell>
          <cell r="L65">
            <v>1</v>
          </cell>
          <cell r="M65">
            <v>5</v>
          </cell>
          <cell r="N65">
            <v>0</v>
          </cell>
          <cell r="O65">
            <v>0</v>
          </cell>
          <cell r="P65">
            <v>1.7573221757322177</v>
          </cell>
          <cell r="Q65">
            <v>1</v>
          </cell>
          <cell r="R65">
            <v>275</v>
          </cell>
          <cell r="S65">
            <v>95</v>
          </cell>
          <cell r="T65">
            <v>0.34545454545454546</v>
          </cell>
          <cell r="U65">
            <v>4</v>
          </cell>
          <cell r="V65">
            <v>669</v>
          </cell>
          <cell r="W65">
            <v>0.2408207343412527</v>
          </cell>
          <cell r="X65">
            <v>3</v>
          </cell>
          <cell r="Y65">
            <v>183</v>
          </cell>
          <cell r="Z65">
            <v>6.5874730021598271E-2</v>
          </cell>
          <cell r="AA65">
            <v>2</v>
          </cell>
          <cell r="AB65">
            <v>2</v>
          </cell>
          <cell r="AC65">
            <v>7.1994240460763136E-4</v>
          </cell>
          <cell r="AD65">
            <v>1</v>
          </cell>
          <cell r="AE65">
            <v>0.65</v>
          </cell>
          <cell r="AF65">
            <v>5</v>
          </cell>
          <cell r="AG65">
            <v>5.0000000000000001E-3</v>
          </cell>
          <cell r="AH65">
            <v>1</v>
          </cell>
          <cell r="AI65">
            <v>2.4285714285714284</v>
          </cell>
          <cell r="AJ65">
            <v>0</v>
          </cell>
          <cell r="AK65">
            <v>3.7142857142857144</v>
          </cell>
          <cell r="AL65" t="str">
            <v>HIGH</v>
          </cell>
          <cell r="AM65" t="str">
            <v>5% Calamity fund             Access to private sectors financial assistance from LGU &amp; DSWD    but has limited access to resources to respond to hazard.</v>
          </cell>
          <cell r="AN65">
            <v>2</v>
          </cell>
          <cell r="AO65" t="str">
            <v>Very limited Equipment and facilities for assistance</v>
          </cell>
          <cell r="AP65">
            <v>2</v>
          </cell>
          <cell r="AQ65" t="str">
            <v>Has available infrastructure such as Concrete roads,  covered court, Brgy. Hall, Day care centers,  schools, , health center building but cannot accommodate large number of evacuees during flood</v>
          </cell>
          <cell r="AR65">
            <v>2</v>
          </cell>
          <cell r="AS65" t="str">
            <v>Information Education Campaign, Alert Level; communication facilities are in place, but procedures are not yet in place</v>
          </cell>
          <cell r="AT65">
            <v>3</v>
          </cell>
          <cell r="AU65" t="str">
            <v>BDRRM                        RESCUE TEAM, Ordinances , laws, Disaster Plan</v>
          </cell>
          <cell r="AV65">
            <v>4</v>
          </cell>
          <cell r="AW65" t="str">
            <v xml:space="preserve">There are access to available Emergency Shelter Assistance, availability of emergency response team </v>
          </cell>
          <cell r="AX65">
            <v>4</v>
          </cell>
          <cell r="AY65">
            <v>2.8333333333333335</v>
          </cell>
          <cell r="AZ65">
            <v>0</v>
          </cell>
          <cell r="BA65">
            <v>1.3109243697478992</v>
          </cell>
          <cell r="BB65" t="str">
            <v>HIGH</v>
          </cell>
          <cell r="BC65">
            <v>3</v>
          </cell>
          <cell r="BD65">
            <v>18</v>
          </cell>
          <cell r="BE65" t="str">
            <v>LOW RISK</v>
          </cell>
        </row>
        <row r="66">
          <cell r="F66" t="str">
            <v>New Society Village</v>
          </cell>
          <cell r="G66">
            <v>5.3134600000000001</v>
          </cell>
          <cell r="H66">
            <v>1481</v>
          </cell>
          <cell r="I66">
            <v>278.72610314183225</v>
          </cell>
          <cell r="J66">
            <v>5.3134600000000001</v>
          </cell>
          <cell r="K66">
            <v>1481</v>
          </cell>
          <cell r="L66">
            <v>1</v>
          </cell>
          <cell r="M66">
            <v>5</v>
          </cell>
          <cell r="N66">
            <v>0</v>
          </cell>
          <cell r="O66">
            <v>0</v>
          </cell>
          <cell r="P66">
            <v>1.0669253152279341</v>
          </cell>
          <cell r="Q66">
            <v>1</v>
          </cell>
          <cell r="R66">
            <v>54</v>
          </cell>
          <cell r="S66">
            <v>2</v>
          </cell>
          <cell r="T66">
            <v>3.7037037037037035E-2</v>
          </cell>
          <cell r="U66">
            <v>1</v>
          </cell>
          <cell r="V66">
            <v>192</v>
          </cell>
          <cell r="W66">
            <v>0.12964213369345037</v>
          </cell>
          <cell r="X66">
            <v>2</v>
          </cell>
          <cell r="Y66">
            <v>58</v>
          </cell>
          <cell r="Z66">
            <v>3.916272788656313E-2</v>
          </cell>
          <cell r="AA66">
            <v>1</v>
          </cell>
          <cell r="AB66">
            <v>15</v>
          </cell>
          <cell r="AC66">
            <v>1.012829169480081E-2</v>
          </cell>
          <cell r="AD66">
            <v>1</v>
          </cell>
          <cell r="AE66">
            <v>0.65</v>
          </cell>
          <cell r="AF66">
            <v>5</v>
          </cell>
          <cell r="AG66">
            <v>5.0000000000000001E-3</v>
          </cell>
          <cell r="AH66">
            <v>1</v>
          </cell>
          <cell r="AI66">
            <v>1.7142857142857142</v>
          </cell>
          <cell r="AJ66">
            <v>0</v>
          </cell>
          <cell r="AK66">
            <v>3.3571428571428572</v>
          </cell>
          <cell r="AL66" t="str">
            <v>HIGH</v>
          </cell>
          <cell r="AM66" t="str">
            <v>5% Calamity fund             Access to private sectors financial assistance from LGU &amp; DSWD    but has limited access to resources to respond to hazard.</v>
          </cell>
          <cell r="AN66">
            <v>2</v>
          </cell>
          <cell r="AO66" t="str">
            <v>Very limited Equipment and facilities for assistance</v>
          </cell>
          <cell r="AP66">
            <v>2</v>
          </cell>
          <cell r="AQ66" t="str">
            <v>Has available infrastructure such as Concrete roads, , covered court, Brgy. Hall, Day care center, , health center building but cannot accommodate large number of evacuees during flood</v>
          </cell>
          <cell r="AR66">
            <v>4</v>
          </cell>
          <cell r="AS66" t="str">
            <v>Information Education Campaign, Alert Level; communication facilities are in place, but procedures are not yet in place</v>
          </cell>
          <cell r="AT66">
            <v>3</v>
          </cell>
          <cell r="AU66" t="str">
            <v>BDRRM                        RESCUE TEAM, Ordinances , laws, Disaster Plan</v>
          </cell>
          <cell r="AV66">
            <v>4</v>
          </cell>
          <cell r="AW66" t="str">
            <v xml:space="preserve">There are access to available Emergency Shelter Assistance, availability of emergency response team </v>
          </cell>
          <cell r="AX66">
            <v>4</v>
          </cell>
          <cell r="AY66">
            <v>3.1666666666666665</v>
          </cell>
          <cell r="AZ66">
            <v>0</v>
          </cell>
          <cell r="BA66">
            <v>1.0601503759398496</v>
          </cell>
          <cell r="BB66" t="str">
            <v>HIGH</v>
          </cell>
          <cell r="BC66">
            <v>3</v>
          </cell>
          <cell r="BD66">
            <v>18</v>
          </cell>
          <cell r="BE66" t="str">
            <v>LOW RISK</v>
          </cell>
        </row>
        <row r="67">
          <cell r="F67" t="str">
            <v>Nongnong</v>
          </cell>
          <cell r="G67">
            <v>6862.95</v>
          </cell>
          <cell r="H67">
            <v>1594</v>
          </cell>
          <cell r="I67">
            <v>0.23226163675970246</v>
          </cell>
          <cell r="J67">
            <v>78.218000000000004</v>
          </cell>
          <cell r="K67">
            <v>18.167100000000001</v>
          </cell>
          <cell r="L67">
            <v>1.1397176913425346E-2</v>
          </cell>
          <cell r="M67">
            <v>1</v>
          </cell>
          <cell r="N67">
            <v>0</v>
          </cell>
          <cell r="O67">
            <v>0</v>
          </cell>
          <cell r="P67">
            <v>0.47449584816132861</v>
          </cell>
          <cell r="Q67">
            <v>1</v>
          </cell>
          <cell r="R67">
            <v>106</v>
          </cell>
          <cell r="S67">
            <v>90</v>
          </cell>
          <cell r="T67">
            <v>0.84905660377358494</v>
          </cell>
          <cell r="U67">
            <v>5</v>
          </cell>
          <cell r="V67">
            <v>634</v>
          </cell>
          <cell r="W67">
            <v>0.39774153074027602</v>
          </cell>
          <cell r="X67">
            <v>4</v>
          </cell>
          <cell r="Y67">
            <v>122</v>
          </cell>
          <cell r="Z67">
            <v>7.6537013801756593E-2</v>
          </cell>
          <cell r="AA67">
            <v>2</v>
          </cell>
          <cell r="AB67">
            <v>4</v>
          </cell>
          <cell r="AC67">
            <v>2.509410288582183E-3</v>
          </cell>
          <cell r="AD67">
            <v>1</v>
          </cell>
          <cell r="AE67">
            <v>0.65</v>
          </cell>
          <cell r="AF67">
            <v>5</v>
          </cell>
          <cell r="AG67">
            <v>5.0000000000000001E-3</v>
          </cell>
          <cell r="AH67">
            <v>1</v>
          </cell>
          <cell r="AI67">
            <v>2.7142857142857144</v>
          </cell>
          <cell r="AJ67">
            <v>0</v>
          </cell>
          <cell r="AK67">
            <v>1.8571428571428572</v>
          </cell>
          <cell r="AL67" t="str">
            <v>HIGH</v>
          </cell>
          <cell r="AM67" t="str">
            <v>5% Calamity fund             Access to private sectors financial assistance from LGU &amp; DSWD    but has limited access to resources to respond to hazard.</v>
          </cell>
          <cell r="AN67">
            <v>2</v>
          </cell>
          <cell r="AO67" t="str">
            <v>Very limited Equipment and facilities for assistance</v>
          </cell>
          <cell r="AP67">
            <v>2</v>
          </cell>
          <cell r="AQ67" t="str">
            <v>Has available infrastructure such as Concrete roads,  covered court, Brgy. Hall, Day care centers,  schools, , health center building but cannot accommodate large number of evacuees during flood</v>
          </cell>
          <cell r="AR67">
            <v>3</v>
          </cell>
          <cell r="AS67" t="str">
            <v>Information Education Campaign, Alert Level; communication facilities are in place, but procedures are not yet in place</v>
          </cell>
          <cell r="AT67">
            <v>3</v>
          </cell>
          <cell r="AU67" t="str">
            <v>BDRRM                        RESCUE TEAM, Ordinances , laws, Disaster Plan</v>
          </cell>
          <cell r="AV67">
            <v>4</v>
          </cell>
          <cell r="AW67" t="str">
            <v xml:space="preserve">There are access to available Emergency Shelter Assistance, availability of emergency response team </v>
          </cell>
          <cell r="AX67">
            <v>4</v>
          </cell>
          <cell r="AY67">
            <v>3</v>
          </cell>
          <cell r="AZ67">
            <v>0</v>
          </cell>
          <cell r="BA67">
            <v>0.61904761904761907</v>
          </cell>
          <cell r="BB67" t="str">
            <v>HIGH</v>
          </cell>
          <cell r="BC67">
            <v>3</v>
          </cell>
          <cell r="BD67">
            <v>18</v>
          </cell>
          <cell r="BE67" t="str">
            <v>LOW RISK</v>
          </cell>
        </row>
        <row r="68">
          <cell r="F68" t="str">
            <v>Obrero</v>
          </cell>
          <cell r="G68">
            <v>53.371699999999997</v>
          </cell>
          <cell r="H68">
            <v>9774</v>
          </cell>
          <cell r="I68">
            <v>183.1307603093025</v>
          </cell>
          <cell r="J68">
            <v>53.371699999999997</v>
          </cell>
          <cell r="K68">
            <v>9774.02</v>
          </cell>
          <cell r="L68">
            <v>1.0000020462451402</v>
          </cell>
          <cell r="M68">
            <v>5</v>
          </cell>
          <cell r="N68">
            <v>0</v>
          </cell>
          <cell r="O68">
            <v>0</v>
          </cell>
          <cell r="P68">
            <v>0.11600928074245939</v>
          </cell>
          <cell r="Q68">
            <v>1</v>
          </cell>
          <cell r="R68">
            <v>588</v>
          </cell>
          <cell r="S68">
            <v>135</v>
          </cell>
          <cell r="T68">
            <v>0.22959183673469388</v>
          </cell>
          <cell r="U68">
            <v>3</v>
          </cell>
          <cell r="V68">
            <v>1726</v>
          </cell>
          <cell r="W68">
            <v>0.17659095559648047</v>
          </cell>
          <cell r="X68">
            <v>3</v>
          </cell>
          <cell r="Y68">
            <v>358</v>
          </cell>
          <cell r="Z68">
            <v>3.662778800900348E-2</v>
          </cell>
          <cell r="AA68">
            <v>1</v>
          </cell>
          <cell r="AB68">
            <v>35</v>
          </cell>
          <cell r="AC68">
            <v>3.5809289952936363E-3</v>
          </cell>
          <cell r="AD68">
            <v>1</v>
          </cell>
          <cell r="AE68">
            <v>0.65</v>
          </cell>
          <cell r="AF68">
            <v>5</v>
          </cell>
          <cell r="AG68">
            <v>5.0000000000000001E-3</v>
          </cell>
          <cell r="AH68">
            <v>1</v>
          </cell>
          <cell r="AI68">
            <v>2.1428571428571428</v>
          </cell>
          <cell r="AJ68">
            <v>0</v>
          </cell>
          <cell r="AK68">
            <v>3.5714285714285712</v>
          </cell>
          <cell r="AL68" t="str">
            <v>HIGH</v>
          </cell>
          <cell r="AM68" t="str">
            <v>5% Calamity fund             Access to private sectors financial assistance from LGU &amp; DSWD    but has limited access to resources to respond to hazard.</v>
          </cell>
          <cell r="AN68">
            <v>2</v>
          </cell>
          <cell r="AO68" t="str">
            <v>Very limited Equipment and facilities for assistance</v>
          </cell>
          <cell r="AP68">
            <v>2</v>
          </cell>
          <cell r="AQ68" t="str">
            <v>Has available infrastructure such as Concrete roads, Dike, covered court, Brgy. Hall, schools, Senior Citizen,Birthing clinic, health center building, Tawag Center,Day Care Center but cannot accommodate large number of evacuees during flood</v>
          </cell>
          <cell r="AR68">
            <v>3</v>
          </cell>
          <cell r="AS68" t="str">
            <v>Information Education Campaign, Alert Level; communication facilities are in place, but procedures are not yet in place</v>
          </cell>
          <cell r="AT68">
            <v>3</v>
          </cell>
          <cell r="AU68" t="str">
            <v>BDRRM                        RESCUE TEAM, Ordinances , laws, Disaster Plan</v>
          </cell>
          <cell r="AV68">
            <v>4</v>
          </cell>
          <cell r="AW68" t="str">
            <v xml:space="preserve">There are access to available Emergency Shelter Assistance, availability of emergency response team </v>
          </cell>
          <cell r="AX68">
            <v>4</v>
          </cell>
          <cell r="AY68">
            <v>3</v>
          </cell>
          <cell r="AZ68">
            <v>0</v>
          </cell>
          <cell r="BA68">
            <v>1.1904761904761905</v>
          </cell>
          <cell r="BB68" t="str">
            <v>HIGH</v>
          </cell>
          <cell r="BC68">
            <v>3</v>
          </cell>
          <cell r="BD68">
            <v>18</v>
          </cell>
          <cell r="BE68" t="str">
            <v>LOW RISK</v>
          </cell>
        </row>
        <row r="69">
          <cell r="F69" t="str">
            <v>Ong Yiu</v>
          </cell>
          <cell r="G69">
            <v>34.623800000000003</v>
          </cell>
          <cell r="H69">
            <v>4859</v>
          </cell>
          <cell r="I69">
            <v>140.33699362866005</v>
          </cell>
          <cell r="J69">
            <v>34.623800000000003</v>
          </cell>
          <cell r="K69">
            <v>4859</v>
          </cell>
          <cell r="L69">
            <v>1</v>
          </cell>
          <cell r="M69">
            <v>5</v>
          </cell>
          <cell r="N69">
            <v>0</v>
          </cell>
          <cell r="O69">
            <v>0</v>
          </cell>
          <cell r="P69">
            <v>2.0134228187919461</v>
          </cell>
          <cell r="Q69">
            <v>1</v>
          </cell>
          <cell r="R69">
            <v>367</v>
          </cell>
          <cell r="S69">
            <v>106</v>
          </cell>
          <cell r="T69">
            <v>0.28882833787465939</v>
          </cell>
          <cell r="U69">
            <v>3</v>
          </cell>
          <cell r="V69">
            <v>1074</v>
          </cell>
          <cell r="W69">
            <v>0.22103313438979214</v>
          </cell>
          <cell r="X69">
            <v>3</v>
          </cell>
          <cell r="Y69">
            <v>238</v>
          </cell>
          <cell r="Z69">
            <v>4.8981271866639225E-2</v>
          </cell>
          <cell r="AA69">
            <v>1</v>
          </cell>
          <cell r="AB69">
            <v>24</v>
          </cell>
          <cell r="AC69">
            <v>4.9392879193249639E-3</v>
          </cell>
          <cell r="AD69">
            <v>1</v>
          </cell>
          <cell r="AE69">
            <v>0.65</v>
          </cell>
          <cell r="AF69">
            <v>5</v>
          </cell>
          <cell r="AG69">
            <v>5.0000000000000001E-3</v>
          </cell>
          <cell r="AH69">
            <v>1</v>
          </cell>
          <cell r="AI69">
            <v>2.1428571428571428</v>
          </cell>
          <cell r="AJ69">
            <v>0</v>
          </cell>
          <cell r="AK69">
            <v>3.5714285714285712</v>
          </cell>
          <cell r="AL69" t="str">
            <v>HIGH</v>
          </cell>
          <cell r="AM69" t="str">
            <v>5% Calamity fund             Access to private sectors financial assistance from LGU &amp; DSWD    but has limited access to resources to respond to hazard.</v>
          </cell>
          <cell r="AN69">
            <v>2</v>
          </cell>
          <cell r="AO69" t="str">
            <v>Very limited Equipment and facilities for assistance</v>
          </cell>
          <cell r="AP69">
            <v>2</v>
          </cell>
          <cell r="AQ69" t="str">
            <v>Has available infrastructure such as Concrete roads, Dike, covered court, Brgy. Hall,  Day Care Center ,schools,  health center building but cannot accommodate large number of evacuees during flood</v>
          </cell>
          <cell r="AR69">
            <v>3</v>
          </cell>
          <cell r="AS69" t="str">
            <v>Information Education Campaign, Alert Level; communication facilities are in place, but procedures are not yet in place</v>
          </cell>
          <cell r="AT69">
            <v>3</v>
          </cell>
          <cell r="AU69" t="str">
            <v>BDRRM                        RESCUE TEAM, Ordinances , laws, Disaster Plan</v>
          </cell>
          <cell r="AV69">
            <v>4</v>
          </cell>
          <cell r="AW69" t="str">
            <v xml:space="preserve">There are access to available Emergency Shelter Assistance, availability of emergency response team </v>
          </cell>
          <cell r="AX69">
            <v>4</v>
          </cell>
          <cell r="AY69">
            <v>3</v>
          </cell>
          <cell r="AZ69">
            <v>0</v>
          </cell>
          <cell r="BA69">
            <v>1.1904761904761905</v>
          </cell>
          <cell r="BB69" t="str">
            <v>HIGH</v>
          </cell>
          <cell r="BC69">
            <v>3</v>
          </cell>
          <cell r="BD69">
            <v>18</v>
          </cell>
          <cell r="BE69" t="str">
            <v>LOW RISK</v>
          </cell>
        </row>
        <row r="70">
          <cell r="F70" t="str">
            <v>Pagatpatan</v>
          </cell>
          <cell r="G70">
            <v>254.61</v>
          </cell>
          <cell r="H70">
            <v>5933</v>
          </cell>
          <cell r="I70">
            <v>23.302305486822984</v>
          </cell>
          <cell r="J70">
            <v>254.61</v>
          </cell>
          <cell r="K70">
            <v>5933</v>
          </cell>
          <cell r="L70">
            <v>1</v>
          </cell>
          <cell r="M70">
            <v>5</v>
          </cell>
          <cell r="N70">
            <v>0</v>
          </cell>
          <cell r="O70">
            <v>0</v>
          </cell>
          <cell r="P70">
            <v>4.8543689320388346</v>
          </cell>
          <cell r="Q70">
            <v>1</v>
          </cell>
          <cell r="R70">
            <v>401</v>
          </cell>
          <cell r="S70">
            <v>100</v>
          </cell>
          <cell r="T70">
            <v>0.24937655860349128</v>
          </cell>
          <cell r="U70">
            <v>3</v>
          </cell>
          <cell r="V70">
            <v>1181</v>
          </cell>
          <cell r="W70">
            <v>0.19905612674869375</v>
          </cell>
          <cell r="X70">
            <v>3</v>
          </cell>
          <cell r="Y70">
            <v>410</v>
          </cell>
          <cell r="Z70">
            <v>6.9105005899207816E-2</v>
          </cell>
          <cell r="AA70">
            <v>2</v>
          </cell>
          <cell r="AB70">
            <v>66</v>
          </cell>
          <cell r="AC70">
            <v>1.1124220461823698E-2</v>
          </cell>
          <cell r="AD70">
            <v>1</v>
          </cell>
          <cell r="AE70">
            <v>0.45</v>
          </cell>
          <cell r="AF70">
            <v>4</v>
          </cell>
          <cell r="AG70">
            <v>5.0000000000000001E-3</v>
          </cell>
          <cell r="AH70">
            <v>1</v>
          </cell>
          <cell r="AI70">
            <v>2.1428571428571428</v>
          </cell>
          <cell r="AJ70">
            <v>0</v>
          </cell>
          <cell r="AK70">
            <v>3.5714285714285712</v>
          </cell>
          <cell r="AL70" t="str">
            <v>HIGH</v>
          </cell>
          <cell r="AM70" t="str">
            <v>5% Calamity fund             Access to private sectors financial assistance from LGU &amp; DSWD    but has limited access to resources to respond to hazard.</v>
          </cell>
          <cell r="AN70">
            <v>2</v>
          </cell>
          <cell r="AO70" t="str">
            <v>Very limited Equipment and facilities for assistance</v>
          </cell>
          <cell r="AP70">
            <v>2</v>
          </cell>
          <cell r="AQ70" t="str">
            <v>Has available infrastructure such as Concrete roads,  covered court, Brgy. Hall, Day care centers,  schools, , health center building but cannot accommodate large number of evacuees during flood</v>
          </cell>
          <cell r="AR70">
            <v>3</v>
          </cell>
          <cell r="AS70" t="str">
            <v>Information Education Campaign, Alert Level; communication facilities are in place, but procedures are not yet in place</v>
          </cell>
          <cell r="AT70">
            <v>3</v>
          </cell>
          <cell r="AU70" t="str">
            <v>BDRRM                        RESCUE TEAM, Ordinances , laws, Disaster Plan</v>
          </cell>
          <cell r="AV70">
            <v>4</v>
          </cell>
          <cell r="AW70" t="str">
            <v xml:space="preserve">There are access to available Emergency Shelter Assistance, availability of emergency response team </v>
          </cell>
          <cell r="AX70">
            <v>4</v>
          </cell>
          <cell r="AY70">
            <v>3</v>
          </cell>
          <cell r="AZ70">
            <v>0</v>
          </cell>
          <cell r="BA70">
            <v>1.1904761904761905</v>
          </cell>
          <cell r="BB70" t="str">
            <v>HIGH</v>
          </cell>
          <cell r="BC70">
            <v>2</v>
          </cell>
          <cell r="BD70">
            <v>12</v>
          </cell>
          <cell r="BE70" t="str">
            <v>LOW RISK</v>
          </cell>
        </row>
        <row r="71">
          <cell r="F71" t="str">
            <v>Pangabugan</v>
          </cell>
          <cell r="G71">
            <v>42.777200000000001</v>
          </cell>
          <cell r="H71">
            <v>2630</v>
          </cell>
          <cell r="I71">
            <v>61.481349877972377</v>
          </cell>
          <cell r="J71">
            <v>42.777200000000001</v>
          </cell>
          <cell r="K71">
            <v>2630</v>
          </cell>
          <cell r="L71">
            <v>1</v>
          </cell>
          <cell r="M71">
            <v>5</v>
          </cell>
          <cell r="N71">
            <v>0</v>
          </cell>
          <cell r="O71">
            <v>0</v>
          </cell>
          <cell r="P71">
            <v>0.77220077220077221</v>
          </cell>
          <cell r="Q71">
            <v>1</v>
          </cell>
          <cell r="R71">
            <v>210</v>
          </cell>
          <cell r="S71">
            <v>42</v>
          </cell>
          <cell r="T71">
            <v>0.2</v>
          </cell>
          <cell r="U71">
            <v>3</v>
          </cell>
          <cell r="V71">
            <v>575</v>
          </cell>
          <cell r="W71">
            <v>0.21863117870722434</v>
          </cell>
          <cell r="X71">
            <v>3</v>
          </cell>
          <cell r="Y71">
            <v>148</v>
          </cell>
          <cell r="Z71">
            <v>5.6273764258555133E-2</v>
          </cell>
          <cell r="AA71">
            <v>2</v>
          </cell>
          <cell r="AB71">
            <v>10</v>
          </cell>
          <cell r="AC71">
            <v>3.8022813688212928E-3</v>
          </cell>
          <cell r="AD71">
            <v>1</v>
          </cell>
          <cell r="AE71">
            <v>0.65</v>
          </cell>
          <cell r="AF71">
            <v>5</v>
          </cell>
          <cell r="AG71">
            <v>5.0000000000000001E-3</v>
          </cell>
          <cell r="AH71">
            <v>1</v>
          </cell>
          <cell r="AI71">
            <v>2.2857142857142856</v>
          </cell>
          <cell r="AJ71">
            <v>0</v>
          </cell>
          <cell r="AK71">
            <v>3.6428571428571428</v>
          </cell>
          <cell r="AL71" t="str">
            <v>MEDIUM HIGH</v>
          </cell>
          <cell r="AM71" t="str">
            <v>5% Calamity fund             Access to private sectors financial assistance from LGU &amp; DSWD    but has limited access to resources to respond to hazard.</v>
          </cell>
          <cell r="AN71">
            <v>2</v>
          </cell>
          <cell r="AO71" t="str">
            <v>Very limited Equipment and facilities for assistance</v>
          </cell>
          <cell r="AP71">
            <v>2</v>
          </cell>
          <cell r="AQ71" t="str">
            <v>Has available infrastructure such as Concrete roads,  covered court, Brgy. Hall, Day care centers,  schools, , health center building but cannot accommodate large number of evacuees during flood</v>
          </cell>
          <cell r="AR71">
            <v>2</v>
          </cell>
          <cell r="AS71" t="str">
            <v>Information Education Campaign, Alert Level; communication facilities are in place, but procedures are not yet in place</v>
          </cell>
          <cell r="AT71">
            <v>3</v>
          </cell>
          <cell r="AU71" t="str">
            <v>BDRRM                        RESCUE TEAM, Ordinances , laws, Disaster Plan</v>
          </cell>
          <cell r="AV71">
            <v>4</v>
          </cell>
          <cell r="AW71" t="str">
            <v xml:space="preserve">There are access to available Emergency Shelter Assistance, availability of emergency response team </v>
          </cell>
          <cell r="AX71">
            <v>4</v>
          </cell>
          <cell r="AY71">
            <v>2.8333333333333335</v>
          </cell>
          <cell r="AZ71">
            <v>0</v>
          </cell>
          <cell r="BA71">
            <v>1.2857142857142856</v>
          </cell>
          <cell r="BB71" t="str">
            <v>MEDIUM HIGH</v>
          </cell>
          <cell r="BC71">
            <v>3</v>
          </cell>
          <cell r="BD71">
            <v>18</v>
          </cell>
          <cell r="BE71" t="str">
            <v>LOW RISK</v>
          </cell>
        </row>
        <row r="72">
          <cell r="F72" t="str">
            <v xml:space="preserve">Pianing </v>
          </cell>
          <cell r="G72">
            <v>3381.79</v>
          </cell>
          <cell r="H72">
            <v>2165</v>
          </cell>
          <cell r="I72">
            <v>0.64019350698890232</v>
          </cell>
          <cell r="J72">
            <v>82.120699999999999</v>
          </cell>
          <cell r="K72">
            <v>52.5732</v>
          </cell>
          <cell r="L72">
            <v>2.4283233256351039E-2</v>
          </cell>
          <cell r="M72">
            <v>1</v>
          </cell>
          <cell r="N72">
            <v>0</v>
          </cell>
          <cell r="O72">
            <v>0</v>
          </cell>
          <cell r="P72">
            <v>0</v>
          </cell>
          <cell r="Q72">
            <v>1</v>
          </cell>
          <cell r="R72">
            <v>245</v>
          </cell>
          <cell r="S72">
            <v>86</v>
          </cell>
          <cell r="T72">
            <v>0.3510204081632653</v>
          </cell>
          <cell r="U72">
            <v>4</v>
          </cell>
          <cell r="V72">
            <v>676</v>
          </cell>
          <cell r="W72">
            <v>0.31224018475750576</v>
          </cell>
          <cell r="X72">
            <v>4</v>
          </cell>
          <cell r="Y72">
            <v>165</v>
          </cell>
          <cell r="Z72">
            <v>7.6212471131639717E-2</v>
          </cell>
          <cell r="AA72">
            <v>2</v>
          </cell>
          <cell r="AB72">
            <v>16</v>
          </cell>
          <cell r="AC72">
            <v>7.3903002309468821E-3</v>
          </cell>
          <cell r="AD72">
            <v>1</v>
          </cell>
          <cell r="AE72">
            <v>0.45</v>
          </cell>
          <cell r="AF72">
            <v>4</v>
          </cell>
          <cell r="AG72">
            <v>5.0000000000000001E-3</v>
          </cell>
          <cell r="AH72">
            <v>1</v>
          </cell>
          <cell r="AI72">
            <v>2.4285714285714284</v>
          </cell>
          <cell r="AJ72">
            <v>0</v>
          </cell>
          <cell r="AK72">
            <v>1.7142857142857142</v>
          </cell>
          <cell r="AL72" t="str">
            <v>HIGH</v>
          </cell>
          <cell r="AM72" t="str">
            <v>5% Calamity fund             Access to private sectors financial assistance from LGU &amp; DSWD    but has limited access to resources to respond to hazard.</v>
          </cell>
          <cell r="AN72">
            <v>2</v>
          </cell>
          <cell r="AO72" t="str">
            <v>Very limited Equipment and facilities for assistance</v>
          </cell>
          <cell r="AP72">
            <v>2</v>
          </cell>
          <cell r="AQ72" t="str">
            <v>Has available infrastructure such as Concrete roads,  covered court, Brgy. Hall, Day care centers,  schools, , health center building but cannot accommodate large number of evacuees during flood</v>
          </cell>
          <cell r="AR72">
            <v>3</v>
          </cell>
          <cell r="AS72" t="str">
            <v>Information Education Campaign, Alert Level; communication facilities are in place, but procedures are not yet in place</v>
          </cell>
          <cell r="AT72">
            <v>3</v>
          </cell>
          <cell r="AU72" t="str">
            <v>BDRRM                        RESCUE TEAM, Ordinances , laws, Disaster Plan</v>
          </cell>
          <cell r="AV72">
            <v>4</v>
          </cell>
          <cell r="AW72" t="str">
            <v xml:space="preserve">There are access to available Emergency Shelter Assistance, availability of emergency response team </v>
          </cell>
          <cell r="AX72">
            <v>4</v>
          </cell>
          <cell r="AY72">
            <v>3</v>
          </cell>
          <cell r="AZ72">
            <v>0</v>
          </cell>
          <cell r="BA72">
            <v>0.5714285714285714</v>
          </cell>
          <cell r="BB72" t="str">
            <v>HIGH</v>
          </cell>
          <cell r="BC72">
            <v>2</v>
          </cell>
          <cell r="BD72">
            <v>12</v>
          </cell>
          <cell r="BE72" t="str">
            <v>LOW RISK</v>
          </cell>
        </row>
        <row r="73">
          <cell r="F73" t="str">
            <v>Pigdaulan</v>
          </cell>
          <cell r="G73">
            <v>1001.56</v>
          </cell>
          <cell r="H73">
            <v>2529</v>
          </cell>
          <cell r="I73">
            <v>2.5250609049882184</v>
          </cell>
          <cell r="J73">
            <v>618.303</v>
          </cell>
          <cell r="K73">
            <v>1561.25</v>
          </cell>
          <cell r="L73">
            <v>0.61733886911822855</v>
          </cell>
          <cell r="M73">
            <v>5</v>
          </cell>
          <cell r="N73">
            <v>0</v>
          </cell>
          <cell r="O73">
            <v>0</v>
          </cell>
          <cell r="P73">
            <v>2.5139664804469275</v>
          </cell>
          <cell r="Q73">
            <v>1</v>
          </cell>
          <cell r="R73">
            <v>277</v>
          </cell>
          <cell r="S73">
            <v>160</v>
          </cell>
          <cell r="T73">
            <v>0.57761732851985559</v>
          </cell>
          <cell r="U73">
            <v>5</v>
          </cell>
          <cell r="V73">
            <v>656</v>
          </cell>
          <cell r="W73">
            <v>0.25939106366152631</v>
          </cell>
          <cell r="X73">
            <v>3</v>
          </cell>
          <cell r="Y73">
            <v>198</v>
          </cell>
          <cell r="Z73">
            <v>7.8291814946619215E-2</v>
          </cell>
          <cell r="AA73">
            <v>2</v>
          </cell>
          <cell r="AB73">
            <v>5</v>
          </cell>
          <cell r="AC73">
            <v>1.9770660340055358E-3</v>
          </cell>
          <cell r="AD73">
            <v>1</v>
          </cell>
          <cell r="AE73">
            <v>0.45</v>
          </cell>
          <cell r="AF73">
            <v>4</v>
          </cell>
          <cell r="AG73">
            <v>5.0000000000000001E-3</v>
          </cell>
          <cell r="AH73">
            <v>1</v>
          </cell>
          <cell r="AI73">
            <v>2.4285714285714284</v>
          </cell>
          <cell r="AJ73">
            <v>0</v>
          </cell>
          <cell r="AK73">
            <v>3.7142857142857144</v>
          </cell>
          <cell r="AL73" t="str">
            <v>MEDIUM HIGH</v>
          </cell>
          <cell r="AM73" t="str">
            <v>5% Calamity fund             Access to private sectors financial assistance from LGU &amp; DSWD    but has limited access to resources to respond to hazard.</v>
          </cell>
          <cell r="AN73">
            <v>2</v>
          </cell>
          <cell r="AO73" t="str">
            <v>Very limited Equipment and facilities for assistance</v>
          </cell>
          <cell r="AP73">
            <v>2</v>
          </cell>
          <cell r="AQ73" t="str">
            <v>Has available infrastructure such as Concrete roads,  covered court, Brgy. Hall, Day care centers,  schools, , health center building, women center, senior citizen but cannot accommodate large number of evacuees during flood</v>
          </cell>
          <cell r="AR73">
            <v>3</v>
          </cell>
          <cell r="AS73" t="str">
            <v>Information Education Campaign, Alert Level; communication facilities are in place, but procedures are not yet in place</v>
          </cell>
          <cell r="AT73">
            <v>3</v>
          </cell>
          <cell r="AU73" t="str">
            <v>BDRRM                        RESCUE TEAM, Ordinances , laws, Disaster Plan</v>
          </cell>
          <cell r="AV73">
            <v>4</v>
          </cell>
          <cell r="AW73" t="str">
            <v xml:space="preserve">There are access to available Emergency Shelter Assistance, availability of emergency response team </v>
          </cell>
          <cell r="AX73">
            <v>4</v>
          </cell>
          <cell r="AY73">
            <v>3</v>
          </cell>
          <cell r="AZ73">
            <v>0</v>
          </cell>
          <cell r="BA73">
            <v>1.2380952380952381</v>
          </cell>
          <cell r="BB73" t="str">
            <v>MEDIUM HIGH</v>
          </cell>
          <cell r="BC73">
            <v>2</v>
          </cell>
          <cell r="BD73">
            <v>12</v>
          </cell>
          <cell r="BE73" t="str">
            <v>LOW RISK</v>
          </cell>
        </row>
        <row r="74">
          <cell r="F74" t="str">
            <v>Pinamanculan</v>
          </cell>
          <cell r="G74">
            <v>1073.51</v>
          </cell>
          <cell r="H74">
            <v>3060</v>
          </cell>
          <cell r="I74">
            <v>2.8504625015137259</v>
          </cell>
          <cell r="J74">
            <v>845.57</v>
          </cell>
          <cell r="K74">
            <v>2410.2600000000002</v>
          </cell>
          <cell r="L74">
            <v>0.78766666666666674</v>
          </cell>
          <cell r="M74">
            <v>5</v>
          </cell>
          <cell r="N74">
            <v>0</v>
          </cell>
          <cell r="O74">
            <v>0</v>
          </cell>
          <cell r="P74">
            <v>0.64308681672025725</v>
          </cell>
          <cell r="Q74">
            <v>1</v>
          </cell>
          <cell r="R74">
            <v>264</v>
          </cell>
          <cell r="S74">
            <v>70</v>
          </cell>
          <cell r="T74">
            <v>0.26515151515151514</v>
          </cell>
          <cell r="U74">
            <v>3</v>
          </cell>
          <cell r="V74">
            <v>700</v>
          </cell>
          <cell r="W74">
            <v>0.22875816993464052</v>
          </cell>
          <cell r="X74">
            <v>3</v>
          </cell>
          <cell r="Y74">
            <v>210</v>
          </cell>
          <cell r="Z74">
            <v>6.8627450980392163E-2</v>
          </cell>
          <cell r="AA74">
            <v>2</v>
          </cell>
          <cell r="AB74">
            <v>6</v>
          </cell>
          <cell r="AC74">
            <v>1.9607843137254902E-3</v>
          </cell>
          <cell r="AD74">
            <v>1</v>
          </cell>
          <cell r="AE74">
            <v>0.45</v>
          </cell>
          <cell r="AF74">
            <v>4</v>
          </cell>
          <cell r="AG74">
            <v>5.0000000000000001E-3</v>
          </cell>
          <cell r="AH74">
            <v>1</v>
          </cell>
          <cell r="AI74">
            <v>2.1428571428571428</v>
          </cell>
          <cell r="AJ74">
            <v>0</v>
          </cell>
          <cell r="AK74">
            <v>3.5714285714285712</v>
          </cell>
          <cell r="AL74" t="str">
            <v>MEDIUM HIGH</v>
          </cell>
          <cell r="AM74" t="str">
            <v>5% Calamity fund             Access to private sectors financial assistance from LGU &amp; DSWD    but has limited access to resources to respond to hazard.</v>
          </cell>
          <cell r="AN74">
            <v>2</v>
          </cell>
          <cell r="AO74" t="str">
            <v>Very limited Equipment and facilities for assistance</v>
          </cell>
          <cell r="AP74">
            <v>2</v>
          </cell>
          <cell r="AQ74" t="str">
            <v>Has available infrastructure such as Concrete roads,  covered court, Brgy. Hall, Day care centers,  schools, , health center building but cannot accommodate large number of evacuees during flood</v>
          </cell>
          <cell r="AR74">
            <v>3</v>
          </cell>
          <cell r="AS74" t="str">
            <v>Information Education Campaign, Alert Level; communication facilities are in place, but procedures are not yet in place</v>
          </cell>
          <cell r="AT74">
            <v>3</v>
          </cell>
          <cell r="AU74" t="str">
            <v>BDRRM                        RESCUE TEAM, Ordinances , laws, Disaster Plan</v>
          </cell>
          <cell r="AV74">
            <v>4</v>
          </cell>
          <cell r="AW74" t="str">
            <v xml:space="preserve">There are access to available Emergency Shelter Assistance, availability of emergency response team </v>
          </cell>
          <cell r="AX74">
            <v>4</v>
          </cell>
          <cell r="AY74">
            <v>3</v>
          </cell>
          <cell r="AZ74">
            <v>0</v>
          </cell>
          <cell r="BA74">
            <v>1.1904761904761905</v>
          </cell>
          <cell r="BB74" t="str">
            <v>MEDIUM HIGH</v>
          </cell>
          <cell r="BC74">
            <v>2</v>
          </cell>
          <cell r="BD74">
            <v>12</v>
          </cell>
          <cell r="BE74" t="str">
            <v>LOW RISK</v>
          </cell>
        </row>
        <row r="75">
          <cell r="F75" t="str">
            <v>Rajah Soliman</v>
          </cell>
          <cell r="G75">
            <v>5.36036</v>
          </cell>
          <cell r="H75">
            <v>465</v>
          </cell>
          <cell r="I75">
            <v>86.747904991455798</v>
          </cell>
          <cell r="J75">
            <v>5.36036</v>
          </cell>
          <cell r="K75">
            <v>465</v>
          </cell>
          <cell r="L75">
            <v>1</v>
          </cell>
          <cell r="M75">
            <v>5</v>
          </cell>
          <cell r="N75">
            <v>0</v>
          </cell>
          <cell r="O75">
            <v>0</v>
          </cell>
          <cell r="P75">
            <v>3.322259136212625</v>
          </cell>
          <cell r="Q75">
            <v>1</v>
          </cell>
          <cell r="R75">
            <v>14</v>
          </cell>
          <cell r="S75">
            <v>4</v>
          </cell>
          <cell r="T75">
            <v>0.2857142857142857</v>
          </cell>
          <cell r="U75">
            <v>3</v>
          </cell>
          <cell r="V75">
            <v>32</v>
          </cell>
          <cell r="W75">
            <v>6.8817204301075269E-2</v>
          </cell>
          <cell r="X75">
            <v>2</v>
          </cell>
          <cell r="Y75">
            <v>64</v>
          </cell>
          <cell r="Z75">
            <v>0.13763440860215054</v>
          </cell>
          <cell r="AA75">
            <v>2</v>
          </cell>
          <cell r="AB75">
            <v>7</v>
          </cell>
          <cell r="AC75">
            <v>1.5053763440860216E-2</v>
          </cell>
          <cell r="AD75">
            <v>1</v>
          </cell>
          <cell r="AE75">
            <v>0.55000000000000004</v>
          </cell>
          <cell r="AF75">
            <v>5</v>
          </cell>
          <cell r="AG75">
            <v>5.0000000000000001E-3</v>
          </cell>
          <cell r="AH75">
            <v>1</v>
          </cell>
          <cell r="AI75">
            <v>2.1428571428571428</v>
          </cell>
          <cell r="AJ75">
            <v>0</v>
          </cell>
          <cell r="AK75">
            <v>3.5714285714285712</v>
          </cell>
          <cell r="AL75" t="str">
            <v>MEDIUM HIGH</v>
          </cell>
          <cell r="AM75" t="str">
            <v>5% Calamity fund             Access to private sectors financial assistance from LGU &amp; DSWD    but has limited access to resources to respond to hazard.</v>
          </cell>
          <cell r="AN75">
            <v>2</v>
          </cell>
          <cell r="AO75" t="str">
            <v>Very limited Equipment and facilities for assistance</v>
          </cell>
          <cell r="AP75">
            <v>2</v>
          </cell>
          <cell r="AQ75" t="str">
            <v>Has available infrastructure such as Concrete roads, Dike, , Brgy. Hall with day care center ,  health center building but cannot accommodate large number of evacuees during flood</v>
          </cell>
          <cell r="AR75">
            <v>3</v>
          </cell>
          <cell r="AS75" t="str">
            <v>Information Education Campaign, Alert Level; communication facilities are in place, but procedures are not yet in place</v>
          </cell>
          <cell r="AT75">
            <v>3</v>
          </cell>
          <cell r="AU75" t="str">
            <v>BDRRM                        RESCUE TEAM, Ordinances , laws, Disaster Plan</v>
          </cell>
          <cell r="AV75">
            <v>4</v>
          </cell>
          <cell r="AW75" t="str">
            <v xml:space="preserve">There are access to available Emergency Shelter Assistance, availability of emergency response team </v>
          </cell>
          <cell r="AX75">
            <v>4</v>
          </cell>
          <cell r="AY75">
            <v>3</v>
          </cell>
          <cell r="AZ75">
            <v>0</v>
          </cell>
          <cell r="BA75">
            <v>1.1904761904761905</v>
          </cell>
          <cell r="BB75" t="str">
            <v>MEDIUM HIGH</v>
          </cell>
          <cell r="BC75">
            <v>3</v>
          </cell>
          <cell r="BD75">
            <v>18</v>
          </cell>
          <cell r="BE75" t="str">
            <v>LOW RISK</v>
          </cell>
        </row>
        <row r="76">
          <cell r="F76" t="str">
            <v>Salvacion</v>
          </cell>
          <cell r="G76">
            <v>769.28300000000002</v>
          </cell>
          <cell r="H76">
            <v>1580</v>
          </cell>
          <cell r="I76">
            <v>2.0538605428691392</v>
          </cell>
          <cell r="J76">
            <v>149.78299999999999</v>
          </cell>
          <cell r="K76">
            <v>307.63200000000001</v>
          </cell>
          <cell r="L76">
            <v>0.19470379746835442</v>
          </cell>
          <cell r="M76">
            <v>3</v>
          </cell>
          <cell r="N76">
            <v>0</v>
          </cell>
          <cell r="O76">
            <v>0</v>
          </cell>
          <cell r="P76">
            <v>0.2510460251046025</v>
          </cell>
          <cell r="Q76">
            <v>1</v>
          </cell>
          <cell r="R76">
            <v>261</v>
          </cell>
          <cell r="S76">
            <v>167</v>
          </cell>
          <cell r="T76">
            <v>0.63984674329501912</v>
          </cell>
          <cell r="U76">
            <v>5</v>
          </cell>
          <cell r="V76">
            <v>696</v>
          </cell>
          <cell r="W76">
            <v>0.44050632911392407</v>
          </cell>
          <cell r="X76">
            <v>4</v>
          </cell>
          <cell r="Y76">
            <v>121</v>
          </cell>
          <cell r="Z76">
            <v>7.6582278481012664E-2</v>
          </cell>
          <cell r="AA76">
            <v>2</v>
          </cell>
          <cell r="AB76">
            <v>20</v>
          </cell>
          <cell r="AC76">
            <v>1.2658227848101266E-2</v>
          </cell>
          <cell r="AD76">
            <v>1</v>
          </cell>
          <cell r="AE76">
            <v>0.45</v>
          </cell>
          <cell r="AF76">
            <v>4</v>
          </cell>
          <cell r="AG76">
            <v>5.0000000000000001E-3</v>
          </cell>
          <cell r="AH76">
            <v>1</v>
          </cell>
          <cell r="AI76">
            <v>2.5714285714285716</v>
          </cell>
          <cell r="AJ76">
            <v>0</v>
          </cell>
          <cell r="AK76">
            <v>2.7857142857142856</v>
          </cell>
          <cell r="AL76" t="str">
            <v>HIGH</v>
          </cell>
          <cell r="AM76" t="str">
            <v>5% Calamity fund             Access to private sectors financial assistance from LGU &amp; DSWD    but has limited access to resources to respond to hazard.</v>
          </cell>
          <cell r="AN76">
            <v>2</v>
          </cell>
          <cell r="AO76" t="str">
            <v>Very limited Equipment and facilities for assistance</v>
          </cell>
          <cell r="AP76">
            <v>2</v>
          </cell>
          <cell r="AQ76" t="str">
            <v>Has available infrastructure such as Concrete roads,  covered court, Brgy. Hall, Day care centers,  schools, , health center building but cannot accommodate large number of evacuees during flood</v>
          </cell>
          <cell r="AR76">
            <v>3</v>
          </cell>
          <cell r="AS76" t="str">
            <v>Information Education Campaign, Alert Level; communication facilities are in place, but procedures are not yet in place</v>
          </cell>
          <cell r="AT76">
            <v>3</v>
          </cell>
          <cell r="AU76" t="str">
            <v>BDRRM                        RESCUE TEAM, Ordinances , laws, Disaster Plan</v>
          </cell>
          <cell r="AV76">
            <v>4</v>
          </cell>
          <cell r="AW76" t="str">
            <v xml:space="preserve">There are access to available Emergency Shelter Assistance, availability of emergency response team </v>
          </cell>
          <cell r="AX76">
            <v>4</v>
          </cell>
          <cell r="AY76">
            <v>3</v>
          </cell>
          <cell r="AZ76">
            <v>0</v>
          </cell>
          <cell r="BA76">
            <v>0.92857142857142849</v>
          </cell>
          <cell r="BB76" t="str">
            <v>HIGH</v>
          </cell>
          <cell r="BC76">
            <v>2</v>
          </cell>
          <cell r="BD76">
            <v>12</v>
          </cell>
          <cell r="BE76" t="str">
            <v>LOW RISK</v>
          </cell>
        </row>
        <row r="77">
          <cell r="F77" t="str">
            <v>San Ignacio</v>
          </cell>
          <cell r="G77">
            <v>17.8658</v>
          </cell>
          <cell r="H77">
            <v>2637</v>
          </cell>
          <cell r="I77">
            <v>147.60044330508569</v>
          </cell>
          <cell r="J77">
            <v>17.8658</v>
          </cell>
          <cell r="K77">
            <v>2636.99</v>
          </cell>
          <cell r="L77">
            <v>0.99999620781190734</v>
          </cell>
          <cell r="M77">
            <v>5</v>
          </cell>
          <cell r="N77">
            <v>0</v>
          </cell>
          <cell r="O77">
            <v>0</v>
          </cell>
          <cell r="P77">
            <v>1.2006861063464835</v>
          </cell>
          <cell r="Q77">
            <v>1</v>
          </cell>
          <cell r="R77">
            <v>197</v>
          </cell>
          <cell r="S77">
            <v>53</v>
          </cell>
          <cell r="T77">
            <v>0.26903553299492383</v>
          </cell>
          <cell r="U77">
            <v>3</v>
          </cell>
          <cell r="V77">
            <v>543</v>
          </cell>
          <cell r="W77">
            <v>0.20591581342434584</v>
          </cell>
          <cell r="X77">
            <v>3</v>
          </cell>
          <cell r="Y77">
            <v>180</v>
          </cell>
          <cell r="Z77">
            <v>6.8259385665529013E-2</v>
          </cell>
          <cell r="AA77">
            <v>2</v>
          </cell>
          <cell r="AB77">
            <v>17</v>
          </cell>
          <cell r="AC77">
            <v>6.4467197572999624E-3</v>
          </cell>
          <cell r="AD77">
            <v>1</v>
          </cell>
          <cell r="AE77">
            <v>0.65</v>
          </cell>
          <cell r="AF77">
            <v>5</v>
          </cell>
          <cell r="AG77">
            <v>5.0000000000000001E-3</v>
          </cell>
          <cell r="AH77">
            <v>1</v>
          </cell>
          <cell r="AI77">
            <v>2.2857142857142856</v>
          </cell>
          <cell r="AJ77">
            <v>0</v>
          </cell>
          <cell r="AK77">
            <v>3.6428571428571428</v>
          </cell>
          <cell r="AL77" t="str">
            <v>MEDIUM HIGH</v>
          </cell>
          <cell r="AM77" t="str">
            <v>5% Calamity fund             Access to private sectors financial assistance from LGU &amp; DSWD    but has limited access to resources to respond to hazard.</v>
          </cell>
          <cell r="AN77">
            <v>2</v>
          </cell>
          <cell r="AO77" t="str">
            <v>Very limited Equipment and facilities for assistance</v>
          </cell>
          <cell r="AP77">
            <v>2</v>
          </cell>
          <cell r="AQ77" t="str">
            <v>Has available infrastructure such as Concrete roads, covered court, Brgy. Hall, schools, Day Care Center , health center building but cannot accommodate large number of evacuees during flood</v>
          </cell>
          <cell r="AR77">
            <v>3</v>
          </cell>
          <cell r="AS77" t="str">
            <v>Information Education Campaign, Alert Level; communication facilities are in place, but procedures are not yet in place</v>
          </cell>
          <cell r="AT77">
            <v>3</v>
          </cell>
          <cell r="AU77" t="str">
            <v>BDRRM                        RESCUE TEAM, Ordinances , laws, Disaster Plan</v>
          </cell>
          <cell r="AV77">
            <v>4</v>
          </cell>
          <cell r="AW77" t="str">
            <v xml:space="preserve">There are access to available Emergency Shelter Assistance, availability of emergency response team </v>
          </cell>
          <cell r="AX77">
            <v>4</v>
          </cell>
          <cell r="AY77">
            <v>3</v>
          </cell>
          <cell r="AZ77">
            <v>0</v>
          </cell>
          <cell r="BA77">
            <v>1.2142857142857142</v>
          </cell>
          <cell r="BB77" t="str">
            <v>MEDIUM HIGH</v>
          </cell>
          <cell r="BC77">
            <v>3</v>
          </cell>
          <cell r="BD77">
            <v>18</v>
          </cell>
          <cell r="BE77" t="str">
            <v>LOW RISK</v>
          </cell>
        </row>
        <row r="78">
          <cell r="F78" t="str">
            <v>San Mateo</v>
          </cell>
          <cell r="G78">
            <v>948.18100000000004</v>
          </cell>
          <cell r="H78">
            <v>2828</v>
          </cell>
          <cell r="I78">
            <v>2.9825529092019352</v>
          </cell>
          <cell r="J78">
            <v>298.15800000000002</v>
          </cell>
          <cell r="K78">
            <v>889.27</v>
          </cell>
          <cell r="L78">
            <v>0.31445190947666196</v>
          </cell>
          <cell r="M78">
            <v>4</v>
          </cell>
          <cell r="N78">
            <v>0</v>
          </cell>
          <cell r="O78">
            <v>0</v>
          </cell>
          <cell r="P78">
            <v>0.90909090909090906</v>
          </cell>
          <cell r="Q78">
            <v>1</v>
          </cell>
          <cell r="R78">
            <v>355</v>
          </cell>
          <cell r="S78">
            <v>98</v>
          </cell>
          <cell r="T78">
            <v>0.27605633802816903</v>
          </cell>
          <cell r="U78">
            <v>3</v>
          </cell>
          <cell r="V78">
            <v>1027</v>
          </cell>
          <cell r="W78">
            <v>0.36315417256011318</v>
          </cell>
          <cell r="X78">
            <v>4</v>
          </cell>
          <cell r="Y78">
            <v>131</v>
          </cell>
          <cell r="Z78">
            <v>4.6322489391796319E-2</v>
          </cell>
          <cell r="AA78">
            <v>1</v>
          </cell>
          <cell r="AB78">
            <v>1</v>
          </cell>
          <cell r="AC78">
            <v>3.5360678925035362E-4</v>
          </cell>
          <cell r="AD78">
            <v>1</v>
          </cell>
          <cell r="AE78">
            <v>0.65</v>
          </cell>
          <cell r="AF78">
            <v>5</v>
          </cell>
          <cell r="AG78">
            <v>5.0000000000000001E-3</v>
          </cell>
          <cell r="AH78">
            <v>1</v>
          </cell>
          <cell r="AI78">
            <v>2.2857142857142856</v>
          </cell>
          <cell r="AJ78">
            <v>0</v>
          </cell>
          <cell r="AK78">
            <v>3.1428571428571428</v>
          </cell>
          <cell r="AL78" t="str">
            <v>HIGH</v>
          </cell>
          <cell r="AM78" t="str">
            <v>5% Calamity fund             Access to private sectors financial assistance from LGU &amp; DSWD    but has limited access to resources to respond to hazard.</v>
          </cell>
          <cell r="AN78">
            <v>2</v>
          </cell>
          <cell r="AO78" t="str">
            <v>Very limited Equipment and facilities for assistance</v>
          </cell>
          <cell r="AP78">
            <v>2</v>
          </cell>
          <cell r="AQ78" t="str">
            <v>Has available infrastructure such as Concrete roads,  covered court, Brgy. Hall, Day care centers,  schools, , health center building but cannot accommodate large number of evacuees during flood</v>
          </cell>
          <cell r="AR78">
            <v>3</v>
          </cell>
          <cell r="AS78" t="str">
            <v>Information Education Campaign, Alert Level; communication facilities are in place, but procedures are not yet in place</v>
          </cell>
          <cell r="AT78">
            <v>3</v>
          </cell>
          <cell r="AU78" t="str">
            <v>BDRRM                        RESCUE TEAM, Ordinances , laws, Disaster Plan</v>
          </cell>
          <cell r="AV78">
            <v>4</v>
          </cell>
          <cell r="AW78" t="str">
            <v xml:space="preserve">There are access to available Emergency Shelter Assistance, availability of emergency response team </v>
          </cell>
          <cell r="AX78">
            <v>4</v>
          </cell>
          <cell r="AY78">
            <v>3</v>
          </cell>
          <cell r="AZ78">
            <v>0</v>
          </cell>
          <cell r="BA78">
            <v>1.0476190476190477</v>
          </cell>
          <cell r="BB78" t="str">
            <v>HIGH</v>
          </cell>
          <cell r="BC78">
            <v>3</v>
          </cell>
          <cell r="BD78">
            <v>18</v>
          </cell>
          <cell r="BE78" t="str">
            <v>LOW RISK</v>
          </cell>
        </row>
        <row r="79">
          <cell r="F79" t="str">
            <v xml:space="preserve">San Vicente </v>
          </cell>
          <cell r="G79">
            <v>454.61</v>
          </cell>
          <cell r="H79">
            <v>16187</v>
          </cell>
          <cell r="I79">
            <v>35.606343899166319</v>
          </cell>
          <cell r="J79">
            <v>454.61</v>
          </cell>
          <cell r="K79">
            <v>16187</v>
          </cell>
          <cell r="L79">
            <v>1</v>
          </cell>
          <cell r="M79">
            <v>5</v>
          </cell>
          <cell r="N79">
            <v>0</v>
          </cell>
          <cell r="O79">
            <v>0</v>
          </cell>
          <cell r="P79">
            <v>2.640845070422535</v>
          </cell>
          <cell r="Q79">
            <v>1</v>
          </cell>
          <cell r="R79">
            <v>620</v>
          </cell>
          <cell r="S79">
            <v>99</v>
          </cell>
          <cell r="T79">
            <v>0.1596774193548387</v>
          </cell>
          <cell r="U79">
            <v>3</v>
          </cell>
          <cell r="V79">
            <v>1903</v>
          </cell>
          <cell r="W79">
            <v>0.11756347686415024</v>
          </cell>
          <cell r="X79">
            <v>2</v>
          </cell>
          <cell r="Y79">
            <v>498</v>
          </cell>
          <cell r="Z79">
            <v>3.0765429048001482E-2</v>
          </cell>
          <cell r="AA79">
            <v>1</v>
          </cell>
          <cell r="AB79">
            <v>75</v>
          </cell>
          <cell r="AC79">
            <v>4.633347748192994E-3</v>
          </cell>
          <cell r="AD79">
            <v>1</v>
          </cell>
          <cell r="AE79">
            <v>0.45</v>
          </cell>
          <cell r="AF79">
            <v>4</v>
          </cell>
          <cell r="AG79">
            <v>5.0000000000000001E-3</v>
          </cell>
          <cell r="AH79">
            <v>1</v>
          </cell>
          <cell r="AI79">
            <v>1.8571428571428572</v>
          </cell>
          <cell r="AJ79">
            <v>0</v>
          </cell>
          <cell r="AK79">
            <v>3.4285714285714288</v>
          </cell>
          <cell r="AL79" t="str">
            <v>HIGH</v>
          </cell>
          <cell r="AM79" t="str">
            <v>5% Calamity fund             Access to private sectors financial assistance from LGU &amp; DSWD    but has limited access to resources to respond to hazard.</v>
          </cell>
          <cell r="AN79">
            <v>2</v>
          </cell>
          <cell r="AO79" t="str">
            <v>Very limited Equipment and facilities for assistance</v>
          </cell>
          <cell r="AP79">
            <v>2</v>
          </cell>
          <cell r="AQ79" t="str">
            <v>Has available infrastructure such as Concrete roads,  covered court, Brgy. Hall, Day care centers,  schools, , health center building, function Hall, Birthing Clinic but cannot accommodate large number of evacuees during flood</v>
          </cell>
          <cell r="AR79">
            <v>3</v>
          </cell>
          <cell r="AS79" t="str">
            <v>Information Education Campaign, Alert Level; communication facilities are in place, but procedures are not yet in place</v>
          </cell>
          <cell r="AT79">
            <v>3</v>
          </cell>
          <cell r="AU79" t="str">
            <v>BDRRM                        RESCUE TEAM, Ordinances , laws, Disaster Plan</v>
          </cell>
          <cell r="AV79">
            <v>4</v>
          </cell>
          <cell r="AW79" t="str">
            <v xml:space="preserve">There are access to available Emergency Shelter Assistance, availability of emergency response team </v>
          </cell>
          <cell r="AX79">
            <v>4</v>
          </cell>
          <cell r="AY79">
            <v>3</v>
          </cell>
          <cell r="AZ79">
            <v>0</v>
          </cell>
          <cell r="BA79">
            <v>1.142857142857143</v>
          </cell>
          <cell r="BB79" t="str">
            <v>HIGH</v>
          </cell>
          <cell r="BC79">
            <v>2</v>
          </cell>
          <cell r="BD79">
            <v>12</v>
          </cell>
          <cell r="BE79" t="str">
            <v>LOW RISK</v>
          </cell>
        </row>
        <row r="80">
          <cell r="F80" t="str">
            <v>Santo Niño</v>
          </cell>
          <cell r="G80">
            <v>1652.41</v>
          </cell>
          <cell r="H80">
            <v>2658</v>
          </cell>
          <cell r="I80">
            <v>1.6085596189807614</v>
          </cell>
          <cell r="J80">
            <v>919.55100000000004</v>
          </cell>
          <cell r="K80">
            <v>1479.15</v>
          </cell>
          <cell r="L80">
            <v>0.55648984198645601</v>
          </cell>
          <cell r="M80">
            <v>5</v>
          </cell>
          <cell r="N80">
            <v>0</v>
          </cell>
          <cell r="O80">
            <v>0</v>
          </cell>
          <cell r="P80">
            <v>1.062215477996965</v>
          </cell>
          <cell r="Q80">
            <v>1</v>
          </cell>
          <cell r="R80">
            <v>310</v>
          </cell>
          <cell r="S80">
            <v>173</v>
          </cell>
          <cell r="T80">
            <v>0.5580645161290323</v>
          </cell>
          <cell r="U80">
            <v>5</v>
          </cell>
          <cell r="V80">
            <v>771</v>
          </cell>
          <cell r="W80">
            <v>0.29006772009029347</v>
          </cell>
          <cell r="X80">
            <v>3</v>
          </cell>
          <cell r="Y80">
            <v>175</v>
          </cell>
          <cell r="Z80">
            <v>6.5838976674191127E-2</v>
          </cell>
          <cell r="AA80">
            <v>2</v>
          </cell>
          <cell r="AB80">
            <v>9</v>
          </cell>
          <cell r="AC80">
            <v>3.3860045146726862E-3</v>
          </cell>
          <cell r="AD80">
            <v>1</v>
          </cell>
          <cell r="AE80">
            <v>0.55000000000000004</v>
          </cell>
          <cell r="AF80">
            <v>5</v>
          </cell>
          <cell r="AG80">
            <v>5.0000000000000001E-3</v>
          </cell>
          <cell r="AH80">
            <v>1</v>
          </cell>
          <cell r="AI80">
            <v>2.5714285714285716</v>
          </cell>
          <cell r="AJ80">
            <v>0</v>
          </cell>
          <cell r="AK80">
            <v>3.7857142857142856</v>
          </cell>
          <cell r="AL80" t="str">
            <v>MEDIUM HIGH</v>
          </cell>
          <cell r="AM80" t="str">
            <v>5% Calamity fund             Access to private sectors financial assistance from LGU &amp; DSWD    but has limited access to resources to respond to hazard.</v>
          </cell>
          <cell r="AN80">
            <v>2</v>
          </cell>
          <cell r="AO80" t="str">
            <v>Very limited Equipment and facilities for assistance</v>
          </cell>
          <cell r="AP80">
            <v>2</v>
          </cell>
          <cell r="AQ80" t="str">
            <v>Has available infrastructure such as Concrete roads,  covered court, Brgy. Hall, Day care centers,  schools, , health center building but cannot accommodate large number of evacuees during flood</v>
          </cell>
          <cell r="AR80">
            <v>3</v>
          </cell>
          <cell r="AS80" t="str">
            <v>Information Education Campaign, Alert Level; communication facilities are in place, but procedures are not yet in place</v>
          </cell>
          <cell r="AT80">
            <v>3</v>
          </cell>
          <cell r="AU80" t="str">
            <v>BDRRM                        RESCUE TEAM, Ordinances , laws, Disaster Plan</v>
          </cell>
          <cell r="AV80">
            <v>4</v>
          </cell>
          <cell r="AW80" t="str">
            <v xml:space="preserve">There are access to available Emergency Shelter Assistance, availability of emergency response team </v>
          </cell>
          <cell r="AX80">
            <v>4</v>
          </cell>
          <cell r="AY80">
            <v>3</v>
          </cell>
          <cell r="AZ80">
            <v>0</v>
          </cell>
          <cell r="BA80">
            <v>1.2619047619047619</v>
          </cell>
          <cell r="BB80" t="str">
            <v>MEDIUM HIGH</v>
          </cell>
          <cell r="BC80">
            <v>3</v>
          </cell>
          <cell r="BD80">
            <v>18</v>
          </cell>
          <cell r="BE80" t="str">
            <v>LOW RISK</v>
          </cell>
        </row>
        <row r="81">
          <cell r="F81" t="str">
            <v xml:space="preserve">Sikatuna </v>
          </cell>
          <cell r="G81">
            <v>7.8905000000000003</v>
          </cell>
          <cell r="H81">
            <v>43</v>
          </cell>
          <cell r="I81">
            <v>5.4495912806539506</v>
          </cell>
          <cell r="J81">
            <v>7.8905000000000003</v>
          </cell>
          <cell r="K81">
            <v>43</v>
          </cell>
          <cell r="L81">
            <v>1</v>
          </cell>
          <cell r="M81">
            <v>5</v>
          </cell>
          <cell r="N81">
            <v>0</v>
          </cell>
          <cell r="O81">
            <v>0</v>
          </cell>
          <cell r="P81">
            <v>6.0975609756097562</v>
          </cell>
          <cell r="Q81">
            <v>1</v>
          </cell>
          <cell r="R81">
            <v>4</v>
          </cell>
          <cell r="S81">
            <v>0</v>
          </cell>
          <cell r="T81">
            <v>0</v>
          </cell>
          <cell r="U81">
            <v>0</v>
          </cell>
          <cell r="V81">
            <v>9</v>
          </cell>
          <cell r="W81">
            <v>0.20930232558139536</v>
          </cell>
          <cell r="X81">
            <v>3</v>
          </cell>
          <cell r="Y81">
            <v>12</v>
          </cell>
          <cell r="Z81">
            <v>0.27906976744186046</v>
          </cell>
          <cell r="AA81">
            <v>3</v>
          </cell>
          <cell r="AB81">
            <v>3</v>
          </cell>
          <cell r="AC81">
            <v>6.9767441860465115E-2</v>
          </cell>
          <cell r="AD81">
            <v>1</v>
          </cell>
          <cell r="AE81">
            <v>0.55000000000000004</v>
          </cell>
          <cell r="AF81">
            <v>5</v>
          </cell>
          <cell r="AG81">
            <v>5.0000000000000001E-3</v>
          </cell>
          <cell r="AH81">
            <v>1</v>
          </cell>
          <cell r="AI81">
            <v>2</v>
          </cell>
          <cell r="AJ81">
            <v>0</v>
          </cell>
          <cell r="AK81">
            <v>3.5</v>
          </cell>
          <cell r="AL81" t="str">
            <v>HIGH</v>
          </cell>
          <cell r="AM81" t="str">
            <v>5% Calamity fund             Access to private sectors financial assistance from LGU &amp; DSWD    but has limited access to resources to respond to hazard.</v>
          </cell>
          <cell r="AN81">
            <v>2</v>
          </cell>
          <cell r="AO81" t="str">
            <v>Very limited Equipment and facilities for assistance</v>
          </cell>
          <cell r="AP81">
            <v>2</v>
          </cell>
          <cell r="AQ81" t="str">
            <v>Has available infrastructure such as Concrete roads, Dike, , Brgy. Hall w/ day care center  health center building but cannot accommodate large number of evacuees during flood</v>
          </cell>
          <cell r="AR81">
            <v>3</v>
          </cell>
          <cell r="AS81" t="str">
            <v>Information Education Campaign, Alert Level; communication facilities are in place, but procedures are not yet in place</v>
          </cell>
          <cell r="AT81">
            <v>3</v>
          </cell>
          <cell r="AU81" t="str">
            <v>BDRRM                        RESCUE TEAM, Ordinances , laws, Disaster Plan</v>
          </cell>
          <cell r="AV81">
            <v>4</v>
          </cell>
          <cell r="AW81" t="str">
            <v xml:space="preserve">There are access to available Emergency Shelter Assistance, availability of emergency response team </v>
          </cell>
          <cell r="AX81">
            <v>4</v>
          </cell>
          <cell r="AY81">
            <v>3</v>
          </cell>
          <cell r="AZ81">
            <v>0</v>
          </cell>
          <cell r="BA81">
            <v>1.1666666666666667</v>
          </cell>
          <cell r="BB81" t="str">
            <v>HIGH</v>
          </cell>
          <cell r="BC81">
            <v>3</v>
          </cell>
          <cell r="BD81">
            <v>18</v>
          </cell>
          <cell r="BE81" t="str">
            <v>LOW RISK</v>
          </cell>
        </row>
        <row r="82">
          <cell r="F82" t="str">
            <v>Silongan</v>
          </cell>
          <cell r="G82">
            <v>6.2890899999999998</v>
          </cell>
          <cell r="H82">
            <v>661</v>
          </cell>
          <cell r="I82">
            <v>105.10264601079011</v>
          </cell>
          <cell r="J82">
            <v>6.2890899999999998</v>
          </cell>
          <cell r="K82">
            <v>661.00199999999995</v>
          </cell>
          <cell r="L82">
            <v>1.0000030257186081</v>
          </cell>
          <cell r="M82">
            <v>5</v>
          </cell>
          <cell r="N82">
            <v>0</v>
          </cell>
          <cell r="O82">
            <v>0</v>
          </cell>
          <cell r="P82">
            <v>0.3115264797507788</v>
          </cell>
          <cell r="Q82">
            <v>1</v>
          </cell>
          <cell r="R82">
            <v>22</v>
          </cell>
          <cell r="S82">
            <v>0</v>
          </cell>
          <cell r="T82">
            <v>0</v>
          </cell>
          <cell r="U82">
            <v>0</v>
          </cell>
          <cell r="V82">
            <v>64</v>
          </cell>
          <cell r="W82">
            <v>9.682299546142209E-2</v>
          </cell>
          <cell r="X82">
            <v>2</v>
          </cell>
          <cell r="Y82">
            <v>45</v>
          </cell>
          <cell r="Z82">
            <v>6.8078668683812404E-2</v>
          </cell>
          <cell r="AA82">
            <v>2</v>
          </cell>
          <cell r="AB82">
            <v>3</v>
          </cell>
          <cell r="AC82">
            <v>4.5385779122541605E-3</v>
          </cell>
          <cell r="AD82">
            <v>1</v>
          </cell>
          <cell r="AE82">
            <v>0.55000000000000004</v>
          </cell>
          <cell r="AF82">
            <v>5</v>
          </cell>
          <cell r="AG82">
            <v>5.0000000000000001E-3</v>
          </cell>
          <cell r="AH82">
            <v>1</v>
          </cell>
          <cell r="AI82">
            <v>1.7142857142857142</v>
          </cell>
          <cell r="AJ82">
            <v>0</v>
          </cell>
          <cell r="AK82">
            <v>3.3571428571428572</v>
          </cell>
          <cell r="AL82" t="str">
            <v>HIGH</v>
          </cell>
          <cell r="AM82" t="str">
            <v>5% Calamity fund             Access to private sectors financial assistance from LGU &amp; DSWD    but has limited access to resources to respond to hazard.</v>
          </cell>
          <cell r="AN82">
            <v>2</v>
          </cell>
          <cell r="AO82" t="str">
            <v>Very limited Equipment and facilities for assistance</v>
          </cell>
          <cell r="AP82">
            <v>2</v>
          </cell>
          <cell r="AQ82" t="str">
            <v>Has available infrastructure such as Concrete roads, Dike, covered court, Brgy. Hall with Day care Center,   health center building but cannot accommodate large number of evacuees during flood</v>
          </cell>
          <cell r="AR82">
            <v>3</v>
          </cell>
          <cell r="AS82" t="str">
            <v>Information Education Campaign, Alert Level; communication facilities are in place, but procedures are not yet in place</v>
          </cell>
          <cell r="AT82">
            <v>3</v>
          </cell>
          <cell r="AU82" t="str">
            <v>BDRRM                        RESCUE TEAM, Ordinances , laws, Disaster Plan</v>
          </cell>
          <cell r="AV82">
            <v>4</v>
          </cell>
          <cell r="AW82" t="str">
            <v xml:space="preserve">There are access to available Emergency Shelter Assistance, availability of emergency response team </v>
          </cell>
          <cell r="AX82">
            <v>4</v>
          </cell>
          <cell r="AY82">
            <v>3</v>
          </cell>
          <cell r="AZ82">
            <v>0</v>
          </cell>
          <cell r="BA82">
            <v>1.1190476190476191</v>
          </cell>
          <cell r="BB82" t="str">
            <v>HIGH</v>
          </cell>
          <cell r="BC82">
            <v>3</v>
          </cell>
          <cell r="BD82">
            <v>18</v>
          </cell>
          <cell r="BE82" t="str">
            <v>LOW RISK</v>
          </cell>
        </row>
        <row r="83">
          <cell r="F83" t="str">
            <v xml:space="preserve">Sumile </v>
          </cell>
          <cell r="G83">
            <v>1592.44</v>
          </cell>
          <cell r="H83">
            <v>2087</v>
          </cell>
          <cell r="I83">
            <v>1.3105674311120041</v>
          </cell>
          <cell r="J83">
            <v>21.093599999999999</v>
          </cell>
          <cell r="K83">
            <v>27.6447</v>
          </cell>
          <cell r="L83">
            <v>1.3246142788691902E-2</v>
          </cell>
          <cell r="M83">
            <v>1</v>
          </cell>
          <cell r="N83">
            <v>0</v>
          </cell>
          <cell r="O83">
            <v>0</v>
          </cell>
          <cell r="P83">
            <v>0.72737852778585976</v>
          </cell>
          <cell r="Q83">
            <v>1</v>
          </cell>
          <cell r="R83">
            <v>325</v>
          </cell>
          <cell r="S83">
            <v>188</v>
          </cell>
          <cell r="T83">
            <v>0.57846153846153847</v>
          </cell>
          <cell r="U83">
            <v>5</v>
          </cell>
          <cell r="V83">
            <v>854</v>
          </cell>
          <cell r="W83">
            <v>0.40919980833732633</v>
          </cell>
          <cell r="X83">
            <v>4</v>
          </cell>
          <cell r="Y83">
            <v>160</v>
          </cell>
          <cell r="Z83">
            <v>7.6665069477719214E-2</v>
          </cell>
          <cell r="AA83">
            <v>2</v>
          </cell>
          <cell r="AB83">
            <v>4</v>
          </cell>
          <cell r="AC83">
            <v>1.9166267369429804E-3</v>
          </cell>
          <cell r="AD83">
            <v>1</v>
          </cell>
          <cell r="AE83">
            <v>0.45</v>
          </cell>
          <cell r="AF83">
            <v>4</v>
          </cell>
          <cell r="AG83">
            <v>5.0000000000000001E-3</v>
          </cell>
          <cell r="AH83">
            <v>1</v>
          </cell>
          <cell r="AI83">
            <v>2.5714285714285716</v>
          </cell>
          <cell r="AJ83">
            <v>0</v>
          </cell>
          <cell r="AK83">
            <v>1.7857142857142858</v>
          </cell>
          <cell r="AL83" t="str">
            <v>HIGH</v>
          </cell>
          <cell r="AM83" t="str">
            <v>5% Calamity fund             Access to private sectors financial assistance from LGU &amp; DSWD    but has limited access to resources to respond to hazard.</v>
          </cell>
          <cell r="AN83">
            <v>2</v>
          </cell>
          <cell r="AO83" t="str">
            <v>Very limited Equipment and facilities for assistance</v>
          </cell>
          <cell r="AP83">
            <v>2</v>
          </cell>
          <cell r="AQ83" t="str">
            <v>Has available infrastructure such as Concrete roads,  covered court, Brgy. Hall, Day care centers,  schools, , health center building but cannot accommodate large number of evacuees during flood</v>
          </cell>
          <cell r="AR83">
            <v>3</v>
          </cell>
          <cell r="AS83" t="str">
            <v>Information Education Campaign, Alert Level; communication facilities are in place, but procedures are not yet in place</v>
          </cell>
          <cell r="AT83">
            <v>3</v>
          </cell>
          <cell r="AU83" t="str">
            <v>BDRRM                        RESCUE TEAM, Ordinances , laws, Disaster Plan</v>
          </cell>
          <cell r="AV83">
            <v>4</v>
          </cell>
          <cell r="AW83" t="str">
            <v xml:space="preserve">There are access to available Emergency Shelter Assistance, availability of emergency response team </v>
          </cell>
          <cell r="AX83">
            <v>4</v>
          </cell>
          <cell r="AY83">
            <v>3</v>
          </cell>
          <cell r="AZ83">
            <v>0</v>
          </cell>
          <cell r="BA83">
            <v>0.59523809523809523</v>
          </cell>
          <cell r="BB83" t="str">
            <v>HIGH</v>
          </cell>
          <cell r="BC83">
            <v>2</v>
          </cell>
          <cell r="BD83">
            <v>12</v>
          </cell>
          <cell r="BE83" t="str">
            <v>LOW RISK</v>
          </cell>
        </row>
        <row r="84">
          <cell r="F84" t="str">
            <v>Sumilihon</v>
          </cell>
          <cell r="G84">
            <v>851.08299999999997</v>
          </cell>
          <cell r="H84">
            <v>4989</v>
          </cell>
          <cell r="I84">
            <v>5.861942959734832</v>
          </cell>
          <cell r="J84">
            <v>736.66800000000001</v>
          </cell>
          <cell r="K84">
            <v>4318.3</v>
          </cell>
          <cell r="L84">
            <v>0.86556424133092813</v>
          </cell>
          <cell r="M84">
            <v>5</v>
          </cell>
          <cell r="N84">
            <v>0</v>
          </cell>
          <cell r="O84">
            <v>0</v>
          </cell>
          <cell r="P84">
            <v>1.1904761904761905</v>
          </cell>
          <cell r="Q84">
            <v>1</v>
          </cell>
          <cell r="R84">
            <v>485</v>
          </cell>
          <cell r="S84">
            <v>273</v>
          </cell>
          <cell r="T84">
            <v>0.56288659793814433</v>
          </cell>
          <cell r="U84">
            <v>5</v>
          </cell>
          <cell r="V84">
            <v>1284</v>
          </cell>
          <cell r="W84">
            <v>0.25736620565243534</v>
          </cell>
          <cell r="X84">
            <v>3</v>
          </cell>
          <cell r="Y84">
            <v>280</v>
          </cell>
          <cell r="Z84">
            <v>5.6123471637602729E-2</v>
          </cell>
          <cell r="AA84">
            <v>2</v>
          </cell>
          <cell r="AB84">
            <v>8</v>
          </cell>
          <cell r="AC84">
            <v>1.6035277610743637E-3</v>
          </cell>
          <cell r="AD84">
            <v>1</v>
          </cell>
          <cell r="AE84">
            <v>0.45</v>
          </cell>
          <cell r="AF84">
            <v>4</v>
          </cell>
          <cell r="AG84">
            <v>5.0000000000000001E-3</v>
          </cell>
          <cell r="AH84">
            <v>1</v>
          </cell>
          <cell r="AI84">
            <v>2.4285714285714284</v>
          </cell>
          <cell r="AJ84">
            <v>0</v>
          </cell>
          <cell r="AK84">
            <v>3.7142857142857144</v>
          </cell>
          <cell r="AL84" t="str">
            <v>MEDIUM HIGH</v>
          </cell>
          <cell r="AM84" t="str">
            <v>5% Calamity fund             Access to private sectors financial assistance from LGU &amp; DSWD    but has limited access to resources to respond to hazard.</v>
          </cell>
          <cell r="AN84">
            <v>2</v>
          </cell>
          <cell r="AO84" t="str">
            <v>Very limited Equipment and facilities for assistance</v>
          </cell>
          <cell r="AP84">
            <v>2</v>
          </cell>
          <cell r="AQ84" t="str">
            <v>Has available infrastructure such as Concrete roads,  covered court, Brgy. Hall, Day care centers,  schools, , health center building but cannot accommodate large number of evacuees during flood</v>
          </cell>
          <cell r="AR84">
            <v>3</v>
          </cell>
          <cell r="AS84" t="str">
            <v>Information Education Campaign, Alert Level; communication facilities are in place, but procedures are not yet in place</v>
          </cell>
          <cell r="AT84">
            <v>3</v>
          </cell>
          <cell r="AU84" t="str">
            <v>BDRRM                        RESCUE TEAM, Ordinances , laws, Disaster Plan</v>
          </cell>
          <cell r="AV84">
            <v>4</v>
          </cell>
          <cell r="AW84" t="str">
            <v xml:space="preserve">There are access to available Emergency Shelter Assistance, availability of emergency response team </v>
          </cell>
          <cell r="AX84">
            <v>4</v>
          </cell>
          <cell r="AY84">
            <v>3</v>
          </cell>
          <cell r="AZ84">
            <v>0</v>
          </cell>
          <cell r="BA84">
            <v>1.2380952380952381</v>
          </cell>
          <cell r="BB84" t="str">
            <v>MEDIUM HIGH</v>
          </cell>
          <cell r="BC84">
            <v>2</v>
          </cell>
          <cell r="BD84">
            <v>12</v>
          </cell>
          <cell r="BE84" t="str">
            <v>LOW RISK</v>
          </cell>
        </row>
        <row r="85">
          <cell r="F85" t="str">
            <v xml:space="preserve">Tagabaca </v>
          </cell>
          <cell r="G85">
            <v>1045.06</v>
          </cell>
          <cell r="H85">
            <v>3487</v>
          </cell>
          <cell r="I85">
            <v>3.3366505272424551</v>
          </cell>
          <cell r="J85">
            <v>1012.36</v>
          </cell>
          <cell r="K85">
            <v>3377.88</v>
          </cell>
          <cell r="L85">
            <v>0.96870662460567825</v>
          </cell>
          <cell r="M85">
            <v>5</v>
          </cell>
          <cell r="N85">
            <v>0</v>
          </cell>
          <cell r="O85">
            <v>0</v>
          </cell>
          <cell r="P85">
            <v>1.1933174224343674</v>
          </cell>
          <cell r="Q85">
            <v>1</v>
          </cell>
          <cell r="R85">
            <v>417</v>
          </cell>
          <cell r="S85">
            <v>226</v>
          </cell>
          <cell r="T85">
            <v>0.54196642685851315</v>
          </cell>
          <cell r="U85">
            <v>5</v>
          </cell>
          <cell r="V85">
            <v>1086</v>
          </cell>
          <cell r="W85">
            <v>0.31144250071694868</v>
          </cell>
          <cell r="X85">
            <v>4</v>
          </cell>
          <cell r="Y85">
            <v>243</v>
          </cell>
          <cell r="Z85">
            <v>6.9687410381416695E-2</v>
          </cell>
          <cell r="AA85">
            <v>2</v>
          </cell>
          <cell r="AB85">
            <v>25</v>
          </cell>
          <cell r="AC85">
            <v>7.1694866647548034E-3</v>
          </cell>
          <cell r="AD85">
            <v>1</v>
          </cell>
          <cell r="AE85">
            <v>0.55000000000000004</v>
          </cell>
          <cell r="AF85">
            <v>5</v>
          </cell>
          <cell r="AG85">
            <v>5.0000000000000001E-3</v>
          </cell>
          <cell r="AH85">
            <v>1</v>
          </cell>
          <cell r="AI85">
            <v>2.7142857142857144</v>
          </cell>
          <cell r="AJ85">
            <v>0</v>
          </cell>
          <cell r="AK85">
            <v>3.8571428571428572</v>
          </cell>
          <cell r="AL85" t="str">
            <v>MEDIUM HIGH</v>
          </cell>
          <cell r="AM85" t="str">
            <v>5% Calamity fund             Access to private sectors financial assistance from LGU &amp; DSWD    but has limited access to resources to respond to hazard.</v>
          </cell>
          <cell r="AN85">
            <v>2</v>
          </cell>
          <cell r="AO85" t="str">
            <v>Very limited Equipment and facilities for assistance</v>
          </cell>
          <cell r="AP85">
            <v>2</v>
          </cell>
          <cell r="AQ85" t="str">
            <v>Has available infrastructure such as Concrete roads,  covered court, Brgy. Hall, Day care centers,  schools, , health center building but cannot accommodate large number of evacuees during flood</v>
          </cell>
          <cell r="AR85">
            <v>3</v>
          </cell>
          <cell r="AS85" t="str">
            <v>Information Education Campaign, Alert Level; communication facilities are in place, but procedures are not yet in place</v>
          </cell>
          <cell r="AT85">
            <v>3</v>
          </cell>
          <cell r="AU85" t="str">
            <v>BDRRM                        RESCUE TEAM, Ordinances , laws, Disaster Plan</v>
          </cell>
          <cell r="AV85">
            <v>4</v>
          </cell>
          <cell r="AW85" t="str">
            <v xml:space="preserve">There are access to available Emergency Shelter Assistance, availability of emergency response team </v>
          </cell>
          <cell r="AX85">
            <v>4</v>
          </cell>
          <cell r="AY85">
            <v>3</v>
          </cell>
          <cell r="AZ85">
            <v>0</v>
          </cell>
          <cell r="BA85">
            <v>1.2857142857142858</v>
          </cell>
          <cell r="BB85" t="str">
            <v>MEDIUM HIGH</v>
          </cell>
          <cell r="BC85">
            <v>3</v>
          </cell>
          <cell r="BD85">
            <v>18</v>
          </cell>
          <cell r="BE85" t="str">
            <v>LOW RISK</v>
          </cell>
        </row>
        <row r="86">
          <cell r="F86" t="str">
            <v>Taguibo</v>
          </cell>
          <cell r="G86">
            <v>683.01599999999996</v>
          </cell>
          <cell r="H86">
            <v>4238</v>
          </cell>
          <cell r="I86">
            <v>6.2048326832753551</v>
          </cell>
          <cell r="J86">
            <v>489.75400000000002</v>
          </cell>
          <cell r="K86">
            <v>3038.84</v>
          </cell>
          <cell r="L86">
            <v>0.71704577630958</v>
          </cell>
          <cell r="M86">
            <v>5</v>
          </cell>
          <cell r="N86">
            <v>0</v>
          </cell>
          <cell r="O86">
            <v>0</v>
          </cell>
          <cell r="P86">
            <v>1.4401440144014401</v>
          </cell>
          <cell r="Q86">
            <v>1</v>
          </cell>
          <cell r="R86">
            <v>374</v>
          </cell>
          <cell r="S86">
            <v>177</v>
          </cell>
          <cell r="T86">
            <v>0.4732620320855615</v>
          </cell>
          <cell r="U86">
            <v>4</v>
          </cell>
          <cell r="V86">
            <v>1072</v>
          </cell>
          <cell r="W86">
            <v>0.25294950448324682</v>
          </cell>
          <cell r="X86">
            <v>3</v>
          </cell>
          <cell r="Y86">
            <v>242</v>
          </cell>
          <cell r="Z86">
            <v>5.7102406795658332E-2</v>
          </cell>
          <cell r="AA86">
            <v>2</v>
          </cell>
          <cell r="AB86">
            <v>56</v>
          </cell>
          <cell r="AC86">
            <v>1.3213780084945729E-2</v>
          </cell>
          <cell r="AD86">
            <v>1</v>
          </cell>
          <cell r="AE86">
            <v>0.55000000000000004</v>
          </cell>
          <cell r="AF86">
            <v>5</v>
          </cell>
          <cell r="AG86">
            <v>5.0000000000000001E-3</v>
          </cell>
          <cell r="AH86">
            <v>1</v>
          </cell>
          <cell r="AI86">
            <v>2.4285714285714284</v>
          </cell>
          <cell r="AJ86">
            <v>0</v>
          </cell>
          <cell r="AK86">
            <v>3.7142857142857144</v>
          </cell>
          <cell r="AL86" t="str">
            <v>HIGH</v>
          </cell>
          <cell r="AM86" t="str">
            <v>5% Calamity fund             Access to private sectors financial assistance from LGU &amp; DSWD    but has limited access to resources to respond to hazard.</v>
          </cell>
          <cell r="AN86">
            <v>2</v>
          </cell>
          <cell r="AO86" t="str">
            <v>Very limited Equipment and facilities for assistance</v>
          </cell>
          <cell r="AP86">
            <v>2</v>
          </cell>
          <cell r="AQ86" t="str">
            <v>Has available infrastructure such as Concrete roads,  covered court, Brgy. Hall, Day care centers,  schools, , health center building but cannot accommodate large number of evacuees during flood</v>
          </cell>
          <cell r="AR86">
            <v>3</v>
          </cell>
          <cell r="AS86" t="str">
            <v>Information Education Campaign, Alert Level; communication facilities are in place, but procedures are not yet in place</v>
          </cell>
          <cell r="AT86">
            <v>3</v>
          </cell>
          <cell r="AU86" t="str">
            <v>BDRRM                        RESCUE TEAM, Ordinances , laws, Disaster Plan</v>
          </cell>
          <cell r="AV86">
            <v>4</v>
          </cell>
          <cell r="AW86" t="str">
            <v xml:space="preserve">There are access to available Emergency Shelter Assistance, availability of emergency response team </v>
          </cell>
          <cell r="AX86">
            <v>4</v>
          </cell>
          <cell r="AY86">
            <v>3</v>
          </cell>
          <cell r="AZ86">
            <v>0</v>
          </cell>
          <cell r="BA86">
            <v>1.2380952380952381</v>
          </cell>
          <cell r="BB86" t="str">
            <v>HIGH</v>
          </cell>
          <cell r="BC86">
            <v>3</v>
          </cell>
          <cell r="BD86">
            <v>18</v>
          </cell>
          <cell r="BE86" t="str">
            <v>LOW RISK</v>
          </cell>
        </row>
        <row r="87">
          <cell r="F87" t="str">
            <v>Taligaman</v>
          </cell>
          <cell r="G87">
            <v>461.44200000000001</v>
          </cell>
          <cell r="H87">
            <v>4100</v>
          </cell>
          <cell r="I87">
            <v>8.8851903381139987</v>
          </cell>
          <cell r="J87">
            <v>174.072</v>
          </cell>
          <cell r="K87">
            <v>1546.66</v>
          </cell>
          <cell r="L87">
            <v>0.37723414634146346</v>
          </cell>
          <cell r="M87">
            <v>4</v>
          </cell>
          <cell r="N87">
            <v>0</v>
          </cell>
          <cell r="O87">
            <v>0</v>
          </cell>
          <cell r="P87">
            <v>0.37546933667083854</v>
          </cell>
          <cell r="Q87">
            <v>1</v>
          </cell>
          <cell r="R87">
            <v>406</v>
          </cell>
          <cell r="S87">
            <v>140</v>
          </cell>
          <cell r="T87">
            <v>0.34482758620689657</v>
          </cell>
          <cell r="U87">
            <v>4</v>
          </cell>
          <cell r="V87">
            <v>1123</v>
          </cell>
          <cell r="W87">
            <v>0.27390243902439027</v>
          </cell>
          <cell r="X87">
            <v>3</v>
          </cell>
          <cell r="Y87">
            <v>135</v>
          </cell>
          <cell r="Z87">
            <v>3.2926829268292684E-2</v>
          </cell>
          <cell r="AA87">
            <v>1</v>
          </cell>
          <cell r="AB87">
            <v>37</v>
          </cell>
          <cell r="AC87">
            <v>9.0243902439024384E-3</v>
          </cell>
          <cell r="AD87">
            <v>1</v>
          </cell>
          <cell r="AE87">
            <v>0.45</v>
          </cell>
          <cell r="AF87">
            <v>4</v>
          </cell>
          <cell r="AG87">
            <v>5.0000000000000001E-3</v>
          </cell>
          <cell r="AH87">
            <v>1</v>
          </cell>
          <cell r="AI87">
            <v>2.1428571428571428</v>
          </cell>
          <cell r="AJ87">
            <v>0</v>
          </cell>
          <cell r="AK87">
            <v>3.0714285714285712</v>
          </cell>
          <cell r="AL87" t="str">
            <v>HIGH</v>
          </cell>
          <cell r="AM87" t="str">
            <v>5% Calamity fund             Access to private sectors financial assistance from LGU &amp; DSWD    but has limited access to resources to respond to hazard.</v>
          </cell>
          <cell r="AN87">
            <v>2</v>
          </cell>
          <cell r="AO87" t="str">
            <v>Very limited Equipment and facilities for assistance</v>
          </cell>
          <cell r="AP87">
            <v>2</v>
          </cell>
          <cell r="AQ87" t="str">
            <v>Has available infrastructure such as Concrete roads,  covered court, Brgy. Hall, Day care centers,  schools, , health center building but cannot accommodate large number of evacuees during flood</v>
          </cell>
          <cell r="AR87">
            <v>3</v>
          </cell>
          <cell r="AS87" t="str">
            <v>Information Education Campaign, Alert Level; communication facilities are in place, but procedures are not yet in place</v>
          </cell>
          <cell r="AT87">
            <v>3</v>
          </cell>
          <cell r="AU87" t="str">
            <v>BDRRM                        RESCUE TEAM, Ordinances , laws, Disaster Plan</v>
          </cell>
          <cell r="AV87">
            <v>4</v>
          </cell>
          <cell r="AW87" t="str">
            <v xml:space="preserve">There are access to available Emergency Shelter Assistance, availability of emergency response team </v>
          </cell>
          <cell r="AX87">
            <v>4</v>
          </cell>
          <cell r="AY87">
            <v>3</v>
          </cell>
          <cell r="AZ87">
            <v>0</v>
          </cell>
          <cell r="BA87">
            <v>1.0238095238095237</v>
          </cell>
          <cell r="BB87" t="str">
            <v>HIGH</v>
          </cell>
          <cell r="BC87">
            <v>2</v>
          </cell>
          <cell r="BD87">
            <v>12</v>
          </cell>
          <cell r="BE87" t="str">
            <v>LOW RISK</v>
          </cell>
        </row>
        <row r="88">
          <cell r="F88" t="str">
            <v xml:space="preserve">Tandang Sora </v>
          </cell>
          <cell r="G88">
            <v>36.434199999999997</v>
          </cell>
          <cell r="H88">
            <v>3846</v>
          </cell>
          <cell r="I88">
            <v>105.5601605085332</v>
          </cell>
          <cell r="J88">
            <v>36.434199999999997</v>
          </cell>
          <cell r="K88">
            <v>3845.99</v>
          </cell>
          <cell r="L88">
            <v>0.99999739989599579</v>
          </cell>
          <cell r="M88">
            <v>5</v>
          </cell>
          <cell r="N88">
            <v>0</v>
          </cell>
          <cell r="O88">
            <v>0</v>
          </cell>
          <cell r="P88">
            <v>0.30927835051546393</v>
          </cell>
          <cell r="Q88">
            <v>1</v>
          </cell>
          <cell r="R88">
            <v>137</v>
          </cell>
          <cell r="S88">
            <v>15</v>
          </cell>
          <cell r="T88">
            <v>0.10948905109489052</v>
          </cell>
          <cell r="U88">
            <v>2</v>
          </cell>
          <cell r="V88">
            <v>423</v>
          </cell>
          <cell r="W88">
            <v>0.10998439937597504</v>
          </cell>
          <cell r="X88">
            <v>2</v>
          </cell>
          <cell r="Y88">
            <v>135</v>
          </cell>
          <cell r="Z88">
            <v>3.5101404056162244E-2</v>
          </cell>
          <cell r="AA88">
            <v>1</v>
          </cell>
          <cell r="AB88">
            <v>27</v>
          </cell>
          <cell r="AC88">
            <v>7.0202808112324495E-3</v>
          </cell>
          <cell r="AD88">
            <v>1</v>
          </cell>
          <cell r="AE88">
            <v>0.55000000000000004</v>
          </cell>
          <cell r="AF88">
            <v>5</v>
          </cell>
          <cell r="AG88">
            <v>5.0000000000000001E-3</v>
          </cell>
          <cell r="AH88">
            <v>1</v>
          </cell>
          <cell r="AI88">
            <v>1.8571428571428572</v>
          </cell>
          <cell r="AJ88">
            <v>0</v>
          </cell>
          <cell r="AK88">
            <v>3.4285714285714288</v>
          </cell>
          <cell r="AL88" t="str">
            <v>MEDIUM HIGH</v>
          </cell>
          <cell r="AM88" t="str">
            <v>5% Calamity fund             Access to private sectors financial assistance from LGU &amp; DSWD    but has limited access to resources to respond to hazard.</v>
          </cell>
          <cell r="AN88">
            <v>2</v>
          </cell>
          <cell r="AO88" t="str">
            <v>Very limited Equipment and facilities for assistance</v>
          </cell>
          <cell r="AP88">
            <v>2</v>
          </cell>
          <cell r="AQ88" t="str">
            <v>Has available infrastructure such as Concrete roads, covered court, Brgy. Hall, schools,  health center building but cannot accommodate large number of evacuees during flood</v>
          </cell>
          <cell r="AR88">
            <v>3</v>
          </cell>
          <cell r="AS88" t="str">
            <v>Information Education Campaign, Alert Level; communication facilities are in place, but procedures are not yet in place</v>
          </cell>
          <cell r="AT88">
            <v>3</v>
          </cell>
          <cell r="AU88" t="str">
            <v>BDRRM                        RESCUE TEAM, Ordinances , laws, Disaster Plan</v>
          </cell>
          <cell r="AV88">
            <v>4</v>
          </cell>
          <cell r="AW88" t="str">
            <v xml:space="preserve">There are access to available Emergency Shelter Assistance, availability of emergency response team </v>
          </cell>
          <cell r="AX88">
            <v>4</v>
          </cell>
          <cell r="AY88">
            <v>3</v>
          </cell>
          <cell r="AZ88">
            <v>0</v>
          </cell>
          <cell r="BA88">
            <v>1.142857142857143</v>
          </cell>
          <cell r="BB88" t="str">
            <v>MEDIUM HIGH</v>
          </cell>
          <cell r="BC88">
            <v>3</v>
          </cell>
          <cell r="BD88">
            <v>18</v>
          </cell>
          <cell r="BE88" t="str">
            <v>LOW RISK</v>
          </cell>
        </row>
        <row r="89">
          <cell r="F89" t="str">
            <v xml:space="preserve">Tiniwisan </v>
          </cell>
          <cell r="G89">
            <v>577.85699999999997</v>
          </cell>
          <cell r="H89">
            <v>3684</v>
          </cell>
          <cell r="I89">
            <v>6.375279697226131</v>
          </cell>
          <cell r="J89">
            <v>577.85699999999997</v>
          </cell>
          <cell r="K89">
            <v>3684</v>
          </cell>
          <cell r="L89">
            <v>1</v>
          </cell>
          <cell r="M89">
            <v>5</v>
          </cell>
          <cell r="N89">
            <v>0</v>
          </cell>
          <cell r="O89">
            <v>0</v>
          </cell>
          <cell r="P89">
            <v>0.8714596949891068</v>
          </cell>
          <cell r="Q89">
            <v>1</v>
          </cell>
          <cell r="R89">
            <v>287</v>
          </cell>
          <cell r="S89">
            <v>130</v>
          </cell>
          <cell r="T89">
            <v>0.45296167247386759</v>
          </cell>
          <cell r="U89">
            <v>4</v>
          </cell>
          <cell r="V89">
            <v>758</v>
          </cell>
          <cell r="W89">
            <v>0.20575461454940283</v>
          </cell>
          <cell r="X89">
            <v>3</v>
          </cell>
          <cell r="Y89">
            <v>169</v>
          </cell>
          <cell r="Z89">
            <v>4.5874049945711183E-2</v>
          </cell>
          <cell r="AA89">
            <v>1</v>
          </cell>
          <cell r="AB89">
            <v>16</v>
          </cell>
          <cell r="AC89">
            <v>4.3431053203040176E-3</v>
          </cell>
          <cell r="AD89">
            <v>1</v>
          </cell>
          <cell r="AE89">
            <v>0.45</v>
          </cell>
          <cell r="AF89">
            <v>4</v>
          </cell>
          <cell r="AG89">
            <v>5.0000000000000001E-3</v>
          </cell>
          <cell r="AH89">
            <v>1</v>
          </cell>
          <cell r="AI89">
            <v>2.1428571428571428</v>
          </cell>
          <cell r="AJ89">
            <v>0</v>
          </cell>
          <cell r="AK89">
            <v>3.5714285714285712</v>
          </cell>
          <cell r="AL89" t="str">
            <v>HIGH</v>
          </cell>
          <cell r="AM89" t="str">
            <v>5% Calamity fund             Access to private sectors financial assistance from LGU &amp; DSWD    but has limited access to resources to respond to hazard.</v>
          </cell>
          <cell r="AN89">
            <v>2</v>
          </cell>
          <cell r="AO89" t="str">
            <v>Very limited Equipment and facilities for assistance</v>
          </cell>
          <cell r="AP89">
            <v>2</v>
          </cell>
          <cell r="AQ89" t="str">
            <v>Has available infrastructure such as Concrete roads,  covered court, Brgy. Hall, Day care centers,  schools, , health center building but cannot accommodate large number of evacuees during flood</v>
          </cell>
          <cell r="AR89">
            <v>3</v>
          </cell>
          <cell r="AS89" t="str">
            <v>Information Education Campaign, Alert Level; communication facilities are in place, but procedures are not yet in place</v>
          </cell>
          <cell r="AT89">
            <v>3</v>
          </cell>
          <cell r="AU89" t="str">
            <v>BDRRM                        RESCUE TEAM, Ordinances , laws, Disaster Plan</v>
          </cell>
          <cell r="AV89">
            <v>4</v>
          </cell>
          <cell r="AW89" t="str">
            <v xml:space="preserve">There are access to available Emergency Shelter Assistance, availability of emergency response team </v>
          </cell>
          <cell r="AX89">
            <v>4</v>
          </cell>
          <cell r="AY89">
            <v>3</v>
          </cell>
          <cell r="AZ89">
            <v>0</v>
          </cell>
          <cell r="BA89">
            <v>1.1904761904761905</v>
          </cell>
          <cell r="BB89" t="str">
            <v>HIGH</v>
          </cell>
          <cell r="BC89">
            <v>2</v>
          </cell>
          <cell r="BD89">
            <v>12</v>
          </cell>
          <cell r="BE89" t="str">
            <v>LOW RISK</v>
          </cell>
        </row>
        <row r="90">
          <cell r="F90" t="str">
            <v>Tungao</v>
          </cell>
          <cell r="G90">
            <v>8670.6299999999992</v>
          </cell>
          <cell r="H90">
            <v>5702</v>
          </cell>
          <cell r="I90">
            <v>0.65762234116782758</v>
          </cell>
          <cell r="J90">
            <v>212.863</v>
          </cell>
          <cell r="K90">
            <v>139.983</v>
          </cell>
          <cell r="L90">
            <v>2.4549807085233251E-2</v>
          </cell>
          <cell r="M90">
            <v>1</v>
          </cell>
          <cell r="N90">
            <v>0</v>
          </cell>
          <cell r="O90">
            <v>0</v>
          </cell>
          <cell r="P90">
            <v>0.53590568060021437</v>
          </cell>
          <cell r="Q90">
            <v>1</v>
          </cell>
          <cell r="R90">
            <v>580</v>
          </cell>
          <cell r="S90">
            <v>163</v>
          </cell>
          <cell r="T90">
            <v>0.2810344827586207</v>
          </cell>
          <cell r="U90">
            <v>3</v>
          </cell>
          <cell r="V90">
            <v>1667</v>
          </cell>
          <cell r="W90">
            <v>0.29235356015433184</v>
          </cell>
          <cell r="X90">
            <v>3</v>
          </cell>
          <cell r="Y90">
            <v>368</v>
          </cell>
          <cell r="Z90">
            <v>6.4538758330410381E-2</v>
          </cell>
          <cell r="AA90">
            <v>2</v>
          </cell>
          <cell r="AB90">
            <v>34</v>
          </cell>
          <cell r="AC90">
            <v>5.962820063135742E-3</v>
          </cell>
          <cell r="AD90">
            <v>1</v>
          </cell>
          <cell r="AE90">
            <v>0.55000000000000004</v>
          </cell>
          <cell r="AF90">
            <v>5</v>
          </cell>
          <cell r="AG90">
            <v>5.0000000000000001E-3</v>
          </cell>
          <cell r="AH90">
            <v>1</v>
          </cell>
          <cell r="AI90">
            <v>2.2857142857142856</v>
          </cell>
          <cell r="AJ90">
            <v>0</v>
          </cell>
          <cell r="AK90">
            <v>1.6428571428571428</v>
          </cell>
          <cell r="AL90" t="str">
            <v>MEDIUM HIGH</v>
          </cell>
          <cell r="AM90" t="str">
            <v>5% Calamity fund             Access to private sectors financial assistance from LGU &amp; DSWD    but has limited access to resources to respond to hazard.</v>
          </cell>
          <cell r="AN90">
            <v>2</v>
          </cell>
          <cell r="AO90" t="str">
            <v>Very limited Equipment and facilities for assistance</v>
          </cell>
          <cell r="AP90">
            <v>2</v>
          </cell>
          <cell r="AQ90" t="str">
            <v>Has available infrastructure such as Concrete roads,  covered court, Brgy. Hall, Day care centers,  schools, , health center building but cannot accommodate large number of evacuees during flood</v>
          </cell>
          <cell r="AR90">
            <v>3</v>
          </cell>
          <cell r="AS90" t="str">
            <v>Information Education Campaign, Alert Level; communication facilities are in place, but procedures are not yet in place</v>
          </cell>
          <cell r="AT90">
            <v>3</v>
          </cell>
          <cell r="AU90" t="str">
            <v>BDRRM                        RESCUE TEAM, Ordinances , laws, Disaster Plan</v>
          </cell>
          <cell r="AV90">
            <v>4</v>
          </cell>
          <cell r="AW90" t="str">
            <v xml:space="preserve">There are access to available Emergency Shelter Assistance, availability of emergency response team </v>
          </cell>
          <cell r="AX90">
            <v>4</v>
          </cell>
          <cell r="AY90">
            <v>3</v>
          </cell>
          <cell r="AZ90">
            <v>0</v>
          </cell>
          <cell r="BA90">
            <v>0.54761904761904756</v>
          </cell>
          <cell r="BB90" t="str">
            <v>MEDIUM HIGH</v>
          </cell>
          <cell r="BC90">
            <v>3</v>
          </cell>
          <cell r="BD90">
            <v>18</v>
          </cell>
          <cell r="BE90" t="str">
            <v>LOW RISK</v>
          </cell>
        </row>
        <row r="91">
          <cell r="F91" t="str">
            <v>Urduja</v>
          </cell>
          <cell r="G91">
            <v>5.6246200000000002</v>
          </cell>
          <cell r="H91">
            <v>83</v>
          </cell>
          <cell r="I91">
            <v>14.756552442653904</v>
          </cell>
          <cell r="J91">
            <v>5.6246200000000002</v>
          </cell>
          <cell r="K91">
            <v>83.000200000000007</v>
          </cell>
          <cell r="L91">
            <v>1.0000024096385542</v>
          </cell>
          <cell r="M91">
            <v>5</v>
          </cell>
          <cell r="N91">
            <v>0</v>
          </cell>
          <cell r="O91">
            <v>0</v>
          </cell>
          <cell r="P91">
            <v>0.62353858144972718</v>
          </cell>
          <cell r="Q91">
            <v>1</v>
          </cell>
          <cell r="R91">
            <v>0</v>
          </cell>
          <cell r="S91">
            <v>0</v>
          </cell>
          <cell r="T91">
            <v>0</v>
          </cell>
          <cell r="U91">
            <v>0</v>
          </cell>
          <cell r="V91">
            <v>0</v>
          </cell>
          <cell r="W91">
            <v>0</v>
          </cell>
          <cell r="X91">
            <v>1</v>
          </cell>
          <cell r="Y91">
            <v>32</v>
          </cell>
          <cell r="Z91">
            <v>0.38554216867469882</v>
          </cell>
          <cell r="AA91">
            <v>4</v>
          </cell>
          <cell r="AB91">
            <v>2</v>
          </cell>
          <cell r="AC91">
            <v>2.4096385542168676E-2</v>
          </cell>
          <cell r="AD91">
            <v>1</v>
          </cell>
          <cell r="AE91">
            <v>0.55000000000000004</v>
          </cell>
          <cell r="AF91">
            <v>5</v>
          </cell>
          <cell r="AG91">
            <v>5.0000000000000001E-3</v>
          </cell>
          <cell r="AH91">
            <v>1</v>
          </cell>
          <cell r="AI91">
            <v>2.1666666666666665</v>
          </cell>
          <cell r="AJ91">
            <v>0</v>
          </cell>
          <cell r="AK91">
            <v>3.583333333333333</v>
          </cell>
          <cell r="AL91" t="str">
            <v>HIGH</v>
          </cell>
          <cell r="AM91" t="str">
            <v>5% Calamity fund             Access to private sectors financial assistance from LGU &amp; DSWD    but has limited access to resources to respond to hazard.</v>
          </cell>
          <cell r="AN91">
            <v>2</v>
          </cell>
          <cell r="AO91" t="str">
            <v>Very limited Equipment and facilities for assistance</v>
          </cell>
          <cell r="AP91">
            <v>2</v>
          </cell>
          <cell r="AQ91" t="str">
            <v>Has available infrastructure such as Concrete roads, Dike, Brgy. Hall w/ day care center , schools, , health center building but cannot accommodate large number of evacuees during flood</v>
          </cell>
          <cell r="AR91">
            <v>3</v>
          </cell>
          <cell r="AS91" t="str">
            <v>Information Education Campaign, Alert Level; communication facilities are in place, but procedures are not yet in place</v>
          </cell>
          <cell r="AT91">
            <v>3</v>
          </cell>
          <cell r="AU91" t="str">
            <v>BDRRM                        RESCUE TEAM, Ordinances , laws, Disaster Plan</v>
          </cell>
          <cell r="AV91">
            <v>4</v>
          </cell>
          <cell r="AW91" t="str">
            <v xml:space="preserve">There are access to available Emergency Shelter Assistance, availability of emergency response team </v>
          </cell>
          <cell r="AX91">
            <v>4</v>
          </cell>
          <cell r="AY91">
            <v>3</v>
          </cell>
          <cell r="AZ91">
            <v>0</v>
          </cell>
          <cell r="BA91">
            <v>1.1944444444444444</v>
          </cell>
          <cell r="BB91" t="str">
            <v>HIGH</v>
          </cell>
          <cell r="BC91">
            <v>3</v>
          </cell>
          <cell r="BD91">
            <v>18</v>
          </cell>
          <cell r="BE91" t="str">
            <v>LOW RISK</v>
          </cell>
        </row>
        <row r="92">
          <cell r="F92" t="str">
            <v>Villa Kananga</v>
          </cell>
          <cell r="G92">
            <v>371.791</v>
          </cell>
          <cell r="H92">
            <v>11173</v>
          </cell>
          <cell r="I92">
            <v>30.05183019492134</v>
          </cell>
          <cell r="J92">
            <v>371.791</v>
          </cell>
          <cell r="K92">
            <v>11173</v>
          </cell>
          <cell r="L92">
            <v>1</v>
          </cell>
          <cell r="M92">
            <v>5</v>
          </cell>
          <cell r="N92">
            <v>0</v>
          </cell>
          <cell r="O92">
            <v>0</v>
          </cell>
          <cell r="P92">
            <v>0.11090573012939001</v>
          </cell>
          <cell r="Q92">
            <v>1</v>
          </cell>
          <cell r="R92">
            <v>110</v>
          </cell>
          <cell r="S92">
            <v>22</v>
          </cell>
          <cell r="T92">
            <v>0.2</v>
          </cell>
          <cell r="U92">
            <v>3</v>
          </cell>
          <cell r="V92">
            <v>379</v>
          </cell>
          <cell r="W92">
            <v>3.3921059697485011E-2</v>
          </cell>
          <cell r="X92">
            <v>1</v>
          </cell>
          <cell r="Y92">
            <v>172</v>
          </cell>
          <cell r="Z92">
            <v>1.5394254005191085E-2</v>
          </cell>
          <cell r="AA92">
            <v>1</v>
          </cell>
          <cell r="AB92">
            <v>93</v>
          </cell>
          <cell r="AC92">
            <v>8.3236373400161108E-3</v>
          </cell>
          <cell r="AD92">
            <v>1</v>
          </cell>
          <cell r="AE92">
            <v>0.65</v>
          </cell>
          <cell r="AF92">
            <v>5</v>
          </cell>
          <cell r="AG92">
            <v>5.0000000000000001E-3</v>
          </cell>
          <cell r="AH92">
            <v>1</v>
          </cell>
          <cell r="AI92">
            <v>1.8571428571428572</v>
          </cell>
          <cell r="AJ92">
            <v>0</v>
          </cell>
          <cell r="AK92">
            <v>3.4285714285714288</v>
          </cell>
          <cell r="AL92" t="str">
            <v>HIGH</v>
          </cell>
          <cell r="AM92" t="str">
            <v>5% Calamity fund             Access to private sectors financial assistance from LGU &amp; DSWD    but has limited access to resources to respond to hazard.</v>
          </cell>
          <cell r="AN92">
            <v>2</v>
          </cell>
          <cell r="AO92" t="str">
            <v>Very limited Equipment and facilities for assistance</v>
          </cell>
          <cell r="AP92">
            <v>2</v>
          </cell>
          <cell r="AQ92" t="str">
            <v>Has available infrastructure such as Concrete roads,  covered court, Brgy. Hall, Day care centers,  schools, , health center building but cannot accommodate large number of evacuees during flood</v>
          </cell>
          <cell r="AR92">
            <v>3</v>
          </cell>
          <cell r="AS92" t="str">
            <v>Information Education Campaign, Alert Level; communication facilities are in place, but procedures are not yet in place</v>
          </cell>
          <cell r="AT92">
            <v>3</v>
          </cell>
          <cell r="AU92" t="str">
            <v>BDRRM                        RESCUE TEAM, Ordinances , laws, Disaster Plan</v>
          </cell>
          <cell r="AV92">
            <v>4</v>
          </cell>
          <cell r="AW92" t="str">
            <v xml:space="preserve">There are access to available Emergency Shelter Assistance, availability of emergency response team </v>
          </cell>
          <cell r="AX92">
            <v>4</v>
          </cell>
          <cell r="AY92">
            <v>3</v>
          </cell>
          <cell r="AZ92">
            <v>0</v>
          </cell>
          <cell r="BA92">
            <v>1.142857142857143</v>
          </cell>
          <cell r="BB92" t="str">
            <v>HIGH</v>
          </cell>
          <cell r="BC92">
            <v>3</v>
          </cell>
          <cell r="BD92">
            <v>18</v>
          </cell>
          <cell r="BE92" t="str">
            <v>LOW RISK</v>
          </cell>
        </row>
      </sheetData>
      <sheetData sheetId="1"/>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sus" refreshedDate="44000.494968055558" createdVersion="4" refreshedVersion="4" minRefreshableVersion="3" recordCount="41">
  <cacheSource type="worksheet">
    <worksheetSource ref="E5:AW46" sheet="RIL"/>
  </cacheSource>
  <cacheFields count="45">
    <cacheField name="Geographical Area or Ecosystem" numFmtId="0">
      <sharedItems count="3">
        <s v="Upland"/>
        <s v="Lowland"/>
        <s v="Coastal"/>
      </sharedItems>
    </cacheField>
    <cacheField name="Barangay" numFmtId="0">
      <sharedItems count="41">
        <s v="Amparo"/>
        <s v="Ampayon"/>
        <s v="Anticala"/>
        <s v="Antongalon"/>
        <s v="Aupagan"/>
        <s v="Bancasi"/>
        <s v="Baobaoan"/>
        <s v="Basag "/>
        <s v="Bilay"/>
        <s v="Bitan-agan"/>
        <s v="Bit-os"/>
        <s v="Bonbon"/>
        <s v="Bugsukan"/>
        <s v="Cabcabon"/>
        <s v="Camayahan"/>
        <s v="Dankias "/>
        <s v="De Oro "/>
        <s v="Don Francisco"/>
        <s v="Dulag"/>
        <s v="Dumalagan"/>
        <s v="Florida "/>
        <s v="Kinamlutan"/>
        <s v="Lumbocan"/>
        <s v="Manuel J. Santos "/>
        <s v="Maguinda "/>
        <s v="Maibu"/>
        <s v="Mandamo"/>
        <s v="Manila de Bugabus"/>
        <s v="Nongnong"/>
        <s v="Pianing "/>
        <s v="Pigdaulan"/>
        <s v="Pinamanculan"/>
        <s v="Salvacion"/>
        <s v="San Mateo"/>
        <s v="Santo Niño"/>
        <s v="Sumile "/>
        <s v="Sumilihon"/>
        <s v="Tagabaca "/>
        <s v="Taguibo"/>
        <s v="Taligaman"/>
        <s v="Tungao"/>
      </sharedItems>
    </cacheField>
    <cacheField name="Estimated Residential Area (hectares)" numFmtId="2">
      <sharedItems containsSemiMixedTypes="0" containsString="0" containsNumber="1" minValue="461.44200000000001" maxValue="8670.6299999999992"/>
    </cacheField>
    <cacheField name="Total Population of barangay" numFmtId="1">
      <sharedItems containsSemiMixedTypes="0" containsString="0" containsNumber="1" containsInteger="1" minValue="859" maxValue="12720"/>
    </cacheField>
    <cacheField name="Computed Population Density (pop/area)" numFmtId="2">
      <sharedItems containsSemiMixedTypes="0" containsString="0" containsNumber="1" minValue="0.23226163675970246" maxValue="19.79322922177753"/>
    </cacheField>
    <cacheField name="Estimated affected area by hazard" numFmtId="1">
      <sharedItems containsSemiMixedTypes="0" containsString="0" containsNumber="1" minValue="0.17138900000000001" maxValue="8457.4599999999991"/>
    </cacheField>
    <cacheField name="Total population exposed (affected area* pop'n density)" numFmtId="1">
      <sharedItems containsSemiMixedTypes="0" containsString="0" containsNumber="1" minValue="1.26559" maxValue="5561.81"/>
    </cacheField>
    <cacheField name="Affected population divided by total population" numFmtId="9">
      <sharedItems containsSemiMixedTypes="0" containsString="0" containsNumber="1" minValue="2.6669261006289307E-4" maxValue="0.99659990229604301"/>
    </cacheField>
    <cacheField name="Exposure Score" numFmtId="0">
      <sharedItems containsNonDate="0" containsString="0" containsBlank="1"/>
    </cacheField>
    <cacheField name="Summary of Findings (Exposure)" numFmtId="0">
      <sharedItems containsNonDate="0" containsString="0" containsBlank="1"/>
    </cacheField>
    <cacheField name="% living in informal settlements" numFmtId="2">
      <sharedItems containsSemiMixedTypes="0" containsString="0" containsNumber="1" minValue="0" maxValue="10"/>
    </cacheField>
    <cacheField name="Sensitivity Score" numFmtId="0">
      <sharedItems containsSemiMixedTypes="0" containsString="0" containsNumber="1" containsInteger="1" minValue="1" maxValue="2"/>
    </cacheField>
    <cacheField name="% of population living in dwelling units made from light materials" numFmtId="10">
      <sharedItems containsSemiMixedTypes="0" containsString="0" containsNumber="1" minValue="0" maxValue="0.84909999999999997"/>
    </cacheField>
    <cacheField name="Sensitivity Score2" numFmtId="0">
      <sharedItems containsSemiMixedTypes="0" containsString="0" containsNumber="1" containsInteger="1" minValue="0" maxValue="5"/>
    </cacheField>
    <cacheField name="% of  old dependents" numFmtId="9">
      <sharedItems containsSemiMixedTypes="0" containsString="0" containsNumber="1" minValue="0.03" maxValue="0.38313253012048193"/>
    </cacheField>
    <cacheField name="Sensitivity Score3" numFmtId="0">
      <sharedItems containsSemiMixedTypes="0" containsString="0" containsNumber="1" containsInteger="1" minValue="1" maxValue="2"/>
    </cacheField>
    <cacheField name="% of PWDs" numFmtId="10">
      <sharedItems containsSemiMixedTypes="0" containsString="0" containsNumber="1" minValue="4.0000000000000002E-4" maxValue="9.9397590361445784E-2"/>
    </cacheField>
    <cacheField name="Sensitivity Score4" numFmtId="0">
      <sharedItems containsSemiMixedTypes="0" containsString="0" containsNumber="1" containsInteger="1" minValue="1" maxValue="1"/>
    </cacheField>
    <cacheField name="% living below poverty threshold" numFmtId="9">
      <sharedItems containsSemiMixedTypes="0" containsString="0" containsNumber="1" minValue="0.45" maxValue="0.65"/>
    </cacheField>
    <cacheField name="Sensitivity Score5" numFmtId="0">
      <sharedItems containsSemiMixedTypes="0" containsString="0" containsNumber="1" containsInteger="1" minValue="4" maxValue="5"/>
    </cacheField>
    <cacheField name="% of malnourished individuals" numFmtId="10">
      <sharedItems containsSemiMixedTypes="0" containsString="0" containsNumber="1" minValue="5.0000000000000001E-3" maxValue="5.0000000000000001E-3"/>
    </cacheField>
    <cacheField name="Sensitivity Score6" numFmtId="0">
      <sharedItems containsSemiMixedTypes="0" containsString="0" containsNumber="1" containsInteger="1" minValue="1" maxValue="1"/>
    </cacheField>
    <cacheField name="Total Sensitivity divided number of indicators" numFmtId="0">
      <sharedItems containsSemiMixedTypes="0" containsString="0" containsNumber="1" minValue="1.2504820512820514" maxValue="4.658724786438813"/>
    </cacheField>
    <cacheField name="Summary of Findings (Sensitivity)" numFmtId="1">
      <sharedItems containsNonDate="0" containsString="0" containsBlank="1"/>
    </cacheField>
    <cacheField name="Score" numFmtId="0">
      <sharedItems containsNonDate="0" containsString="0" containsBlank="1"/>
    </cacheField>
    <cacheField name="Category" numFmtId="0">
      <sharedItems containsNonDate="0" containsString="0" containsBlank="1"/>
    </cacheField>
    <cacheField name="Description" numFmtId="0">
      <sharedItems/>
    </cacheField>
    <cacheField name="Adaptive Capacity Score" numFmtId="0">
      <sharedItems containsSemiMixedTypes="0" containsString="0" containsNumber="1" containsInteger="1" minValue="2" maxValue="2"/>
    </cacheField>
    <cacheField name="Description2" numFmtId="0">
      <sharedItems/>
    </cacheField>
    <cacheField name="Adaptive Capacity Score2" numFmtId="0">
      <sharedItems containsSemiMixedTypes="0" containsString="0" containsNumber="1" containsInteger="1" minValue="2" maxValue="2"/>
    </cacheField>
    <cacheField name="Description3" numFmtId="0">
      <sharedItems longText="1"/>
    </cacheField>
    <cacheField name="Adaptive Capavity Score" numFmtId="0">
      <sharedItems containsSemiMixedTypes="0" containsString="0" containsNumber="1" containsInteger="1" minValue="3" maxValue="3"/>
    </cacheField>
    <cacheField name="Description4" numFmtId="0">
      <sharedItems/>
    </cacheField>
    <cacheField name="Adaptive Capavity Score2" numFmtId="0">
      <sharedItems containsSemiMixedTypes="0" containsString="0" containsNumber="1" containsInteger="1" minValue="3" maxValue="3"/>
    </cacheField>
    <cacheField name="Description5" numFmtId="0">
      <sharedItems/>
    </cacheField>
    <cacheField name="Adaptive Capacity Score3" numFmtId="0">
      <sharedItems containsSemiMixedTypes="0" containsString="0" containsNumber="1" containsInteger="1" minValue="4" maxValue="4"/>
    </cacheField>
    <cacheField name="Description6" numFmtId="0">
      <sharedItems/>
    </cacheField>
    <cacheField name="Adaptive capacity score4" numFmtId="0">
      <sharedItems containsSemiMixedTypes="0" containsString="0" containsNumber="1" containsInteger="1" minValue="4" maxValue="4"/>
    </cacheField>
    <cacheField name="Total score divided total number of inidicators" numFmtId="0">
      <sharedItems containsSemiMixedTypes="0" containsString="0" containsNumber="1" containsInteger="1" minValue="3" maxValue="3"/>
    </cacheField>
    <cacheField name="Summary of Findings (Adaptive Capacity)" numFmtId="0">
      <sharedItems containsNonDate="0" containsString="0" containsBlank="1"/>
    </cacheField>
    <cacheField name="Threat level divided by adaptive capacity" numFmtId="0">
      <sharedItems containsNonDate="0" containsString="0" containsBlank="1"/>
    </cacheField>
    <cacheField name="Vulnerabilty Category" numFmtId="0">
      <sharedItems containsNonDate="0" containsString="0" containsBlank="1"/>
    </cacheField>
    <cacheField name="See scoring guide provided" numFmtId="0">
      <sharedItems containsNonDate="0" containsString="0" containsBlank="1"/>
    </cacheField>
    <cacheField name="likelihood of occurrence x Severity of Occurrence" numFmtId="0">
      <sharedItems containsNonDate="0" containsString="0" containsBlank="1"/>
    </cacheField>
    <cacheField name="see Scoring guid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n v="1295.1500000000001"/>
    <n v="2981"/>
    <n v="2.3016638999343706"/>
    <n v="826.86199999999997"/>
    <n v="1903.15"/>
    <n v="0.6384267024488427"/>
    <m/>
    <m/>
    <n v="0"/>
    <n v="1"/>
    <n v="0.41176470588235292"/>
    <n v="4"/>
    <n v="0.31130493123113051"/>
    <n v="2"/>
    <n v="5.6692385105669235E-2"/>
    <n v="1"/>
    <n v="0.45"/>
    <n v="4"/>
    <n v="5.0000000000000001E-3"/>
    <n v="1"/>
    <n v="1.602161471860917"/>
    <m/>
    <m/>
    <m/>
    <s v="5% Calamity fund             Access to private sectors financial assistance from LGU &amp; DSWD    but has limited access to resources to respond to hazard."/>
    <n v="2"/>
    <s v="Very limited Equipment and facilities for assistance"/>
    <n v="2"/>
    <s v="Has available infrastructure such as semi Concrete roads, Mini gym , Brgy. Hall, schools, Day care center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1"/>
    <n v="642.64400000000001"/>
    <n v="12720"/>
    <n v="19.79322922177753"/>
    <n v="0.17138900000000001"/>
    <n v="3.3923299999999998"/>
    <n v="2.6669261006289307E-4"/>
    <m/>
    <m/>
    <n v="1.1695906432748537"/>
    <n v="1"/>
    <n v="0.3363914373088685"/>
    <n v="4"/>
    <n v="0.1591194968553459"/>
    <n v="1"/>
    <n v="3.4198113207547169E-2"/>
    <n v="1"/>
    <n v="0.5"/>
    <n v="5"/>
    <n v="5.0000000000000001E-3"/>
    <n v="1"/>
    <n v="4.658724786438813"/>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Multi Purpose hall,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
    <n v="6416.98"/>
    <n v="3864"/>
    <n v="0.60215241437560973"/>
    <n v="6292.46"/>
    <n v="3789.02"/>
    <n v="0.98059523809523808"/>
    <m/>
    <m/>
    <n v="0"/>
    <n v="1"/>
    <n v="0.435546875"/>
    <n v="4"/>
    <n v="0.3584368530020704"/>
    <n v="2"/>
    <n v="6.8322981366459631E-2"/>
    <n v="1"/>
    <n v="0.45"/>
    <n v="4"/>
    <n v="5.0000000000000001E-3"/>
    <n v="1"/>
    <n v="1.3267648778962799"/>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
    <n v="694.41800000000001"/>
    <n v="3643"/>
    <n v="5.2461197722409265"/>
    <n v="103.822"/>
    <n v="544.66399999999999"/>
    <n v="0.14950974471589348"/>
    <m/>
    <m/>
    <n v="0.3058103975535168"/>
    <n v="1"/>
    <n v="0.60847880299251866"/>
    <n v="5"/>
    <n v="0.30222344221795222"/>
    <n v="2"/>
    <n v="7.4938237716167991E-2"/>
    <n v="1"/>
    <n v="0.45"/>
    <n v="4"/>
    <n v="5.0000000000000001E-3"/>
    <n v="1"/>
    <n v="2.091390535743146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schools, Senior Citizen, health center building, multi purpose hall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4"/>
    <n v="849.21500000000003"/>
    <n v="1660"/>
    <n v="1.9547464423025971"/>
    <n v="376.53699999999998"/>
    <n v="736.03599999999994"/>
    <n v="0.44339518072289152"/>
    <m/>
    <m/>
    <n v="1.953125"/>
    <n v="1"/>
    <n v="0.58196721311475408"/>
    <n v="5"/>
    <n v="0.38313253012048193"/>
    <n v="2"/>
    <n v="9.9397590361445784E-2"/>
    <n v="1"/>
    <n v="0.55000000000000004"/>
    <n v="5"/>
    <n v="5.0000000000000001E-3"/>
    <n v="1"/>
    <n v="1.7229798287371796"/>
    <m/>
    <m/>
    <m/>
    <s v="5% Calamity fund             Access to private sectors financial assistance from LGU &amp; DSWD    but has limited access to resources to respond to hazard."/>
    <n v="2"/>
    <s v="Very limited Equipment and facilities for assistance"/>
    <n v="2"/>
    <s v="Has available infrastructure such as covered court, Brgy. Hall, schools,  health center building Day care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5"/>
    <n v="1032.48"/>
    <n v="4925"/>
    <n v="4.7700681853401514"/>
    <n v="456.19099999999997"/>
    <n v="2176.06"/>
    <n v="0.44183959390862942"/>
    <m/>
    <m/>
    <n v="0"/>
    <n v="1"/>
    <n v="0.41849148418491483"/>
    <n v="4"/>
    <n v="8.6222143615139718E-2"/>
    <n v="1"/>
    <n v="3.2000000000000002E-3"/>
    <n v="1"/>
    <n v="0.55000000000000004"/>
    <n v="5"/>
    <n v="5.0000000000000001E-3"/>
    <n v="1"/>
    <n v="2.1427150548258815"/>
    <m/>
    <m/>
    <m/>
    <s v="5% Calamity fund             Access to private sectors financial assistance from LGU &amp; DSWD    but has limited access to resources to respond to hazard."/>
    <n v="2"/>
    <s v="Very limited Equipment and facilities for assistance"/>
    <n v="2"/>
    <s v="Has available infrastructure such as Evacuation Center, Concrete roads, covered court, Brgy. Hall, Day care center, Senior Citiizen,health center building, Pilot eacuation center, women''s training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6"/>
    <n v="1001.17"/>
    <n v="1438"/>
    <n v="1.436319506177772"/>
    <n v="0.881131"/>
    <n v="1.26559"/>
    <n v="8.8010431154381087E-4"/>
    <m/>
    <m/>
    <n v="10"/>
    <n v="2"/>
    <n v="0.45450000000000002"/>
    <n v="4"/>
    <n v="0.13578869047619047"/>
    <n v="1"/>
    <n v="2.4299999999999999E-2"/>
    <n v="1"/>
    <n v="0.55000000000000004"/>
    <n v="5"/>
    <n v="5.0000000000000001E-3"/>
    <n v="1"/>
    <n v="1.7620180327756605"/>
    <m/>
    <m/>
    <m/>
    <s v="5% Calamity fund             Access to private sectors financial assistance from LGU &amp; DSWD    but has limited access to resources to respond to hazard."/>
    <n v="2"/>
    <s v="Very limited Equipment and facilities for assistance"/>
    <n v="2"/>
    <s v="Has available infrastructure such as Concrete roads, , covered court, Brgy. Hall, schools, Day care center,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7"/>
    <n v="824.61199999999997"/>
    <n v="3786"/>
    <n v="4.5912501879671899"/>
    <n v="149.24600000000001"/>
    <n v="685.22500000000002"/>
    <n v="0.18098917062863182"/>
    <m/>
    <m/>
    <n v="0"/>
    <n v="1"/>
    <n v="0.35460000000000003"/>
    <n v="4"/>
    <n v="0.2238069116840373"/>
    <n v="2"/>
    <n v="0.01"/>
    <n v="1"/>
    <n v="0.55000000000000004"/>
    <n v="5"/>
    <n v="5.0000000000000001E-3"/>
    <n v="1"/>
    <n v="2.1358428499418713"/>
    <m/>
    <m/>
    <m/>
    <s v="5% Calamity fund             Access to private sectors financial assistance from LGU &amp; DSWD    but has limited access to resources to respond to hazard."/>
    <n v="2"/>
    <s v="Very limited Equipment and facilities for assistance"/>
    <n v="2"/>
    <s v="Has available infrastructure such as Concrete roads, Day care center,covered court, Brgy. Hall, schools, Senior Citizen, health center building, women center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8"/>
    <n v="773.38300000000004"/>
    <n v="1349"/>
    <n v="1.7442845265541134"/>
    <n v="557.79"/>
    <n v="972.94200000000001"/>
    <n v="0.72123202372127504"/>
    <m/>
    <m/>
    <n v="4.3381535038932144"/>
    <n v="1"/>
    <n v="0.53369999999999995"/>
    <n v="5"/>
    <n v="0.2950333580429948"/>
    <n v="2"/>
    <n v="8.2000000000000007E-3"/>
    <n v="1"/>
    <n v="0.45"/>
    <n v="4"/>
    <n v="5.0000000000000001E-3"/>
    <n v="1"/>
    <n v="1.5065529807661846"/>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9"/>
    <n v="1127.28"/>
    <n v="1243"/>
    <n v="1.1026541764246682"/>
    <n v="889.84799999999996"/>
    <n v="981.19100000000003"/>
    <n v="0.78937329042638782"/>
    <m/>
    <m/>
    <n v="0"/>
    <n v="1"/>
    <n v="0.3846"/>
    <n v="4"/>
    <n v="0.3161705551086082"/>
    <n v="2"/>
    <n v="1.0500000000000001E-2"/>
    <n v="1"/>
    <n v="0.45"/>
    <n v="4"/>
    <n v="5.0000000000000001E-3"/>
    <n v="1"/>
    <n v="1.4031374552555462"/>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 schools,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0"/>
    <n v="1781.93"/>
    <n v="3166"/>
    <n v="1.7767252361203862"/>
    <n v="1522.93"/>
    <n v="2705.83"/>
    <n v="0.85465255843335441"/>
    <m/>
    <m/>
    <n v="2.1798365122615802"/>
    <n v="1"/>
    <n v="0.27479999999999999"/>
    <n v="3"/>
    <n v="0.24036639292482628"/>
    <n v="2"/>
    <n v="4.1000000000000003E-3"/>
    <n v="1"/>
    <n v="0.45"/>
    <n v="4"/>
    <n v="5.0000000000000001E-3"/>
    <n v="1"/>
    <n v="1.5028486048408685"/>
    <m/>
    <m/>
    <m/>
    <s v="5% Calamity fund             Access to private sectors financial assistance from LGU &amp; DSWD    but has limited access to resources to respond to hazard."/>
    <n v="2"/>
    <s v="Very limited Equipment and facilities for assistance"/>
    <n v="2"/>
    <s v="Has available infrastructure such as Concrete roads, Dike, covered court, Brgy. Hall, schools, Senior Citizen,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11"/>
    <n v="1290.07"/>
    <n v="5446"/>
    <n v="4.2214763539962954"/>
    <n v="795.452"/>
    <n v="3357.98"/>
    <n v="0.61659566654425269"/>
    <m/>
    <m/>
    <n v="9.0775988286969262"/>
    <n v="2"/>
    <n v="0.40279999999999999"/>
    <n v="4"/>
    <n v="0.05"/>
    <n v="1"/>
    <n v="3.5000000000000001E-3"/>
    <n v="1"/>
    <n v="0.45"/>
    <n v="4"/>
    <n v="5.0000000000000001E-3"/>
    <n v="1"/>
    <n v="2.045246058999382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2"/>
    <n v="1274.75"/>
    <n v="1570"/>
    <n v="1.2316140419690136"/>
    <n v="1251.69"/>
    <n v="1541.59"/>
    <n v="0.9819044585987261"/>
    <m/>
    <m/>
    <n v="3.0392156862745097"/>
    <n v="1"/>
    <n v="0.18970000000000001"/>
    <n v="3"/>
    <n v="0.06"/>
    <n v="2"/>
    <n v="2.5000000000000001E-3"/>
    <n v="1"/>
    <n v="0.55000000000000004"/>
    <n v="5"/>
    <n v="5.0000000000000001E-3"/>
    <n v="1"/>
    <n v="1.5486023403281688"/>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13"/>
    <n v="722.19799999999998"/>
    <n v="2326"/>
    <n v="3.2207234027233529"/>
    <n v="19.424499999999998"/>
    <n v="62.560899999999997"/>
    <n v="2.6896345657781599E-2"/>
    <m/>
    <m/>
    <n v="3.2846715328467155"/>
    <n v="1"/>
    <n v="0.38529999999999998"/>
    <n v="4"/>
    <n v="0.06"/>
    <n v="2"/>
    <n v="1.2999999999999999E-3"/>
    <n v="1"/>
    <n v="0.45"/>
    <n v="4"/>
    <n v="5.0000000000000001E-3"/>
    <n v="1"/>
    <n v="1.7134539004538922"/>
    <m/>
    <m/>
    <m/>
    <s v="5% Calamity fund             Access to private sectors financial assistance from LGU &amp; DSWD    but has limited access to resources to respond to hazard."/>
    <n v="2"/>
    <s v="Very limited Equipment and facilities for assistance"/>
    <n v="2"/>
    <s v="Has available infrastructure such as semi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4"/>
    <n v="2778.28"/>
    <n v="1258"/>
    <n v="0.45279813409735514"/>
    <n v="2551.7600000000002"/>
    <n v="1155.43"/>
    <n v="0.91846581875993649"/>
    <m/>
    <m/>
    <n v="7.2952853598014888"/>
    <n v="2"/>
    <n v="0.64390000000000003"/>
    <n v="5"/>
    <n v="0.09"/>
    <n v="2"/>
    <n v="2.3999999999999998E-3"/>
    <n v="1"/>
    <n v="0.45"/>
    <n v="4"/>
    <n v="5.0000000000000001E-3"/>
    <n v="1"/>
    <n v="1.4237996890162259"/>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5"/>
    <n v="990.67700000000002"/>
    <n v="1195"/>
    <n v="1.2062458298718957"/>
    <n v="447.06299999999999"/>
    <n v="539.26900000000001"/>
    <n v="0.45127112970711297"/>
    <m/>
    <m/>
    <n v="7.8549848942598182"/>
    <n v="2"/>
    <n v="0.26790000000000003"/>
    <n v="3"/>
    <n v="0.08"/>
    <n v="2"/>
    <n v="1.26E-2"/>
    <n v="1"/>
    <n v="0.45"/>
    <n v="4"/>
    <n v="5.0000000000000001E-3"/>
    <n v="1"/>
    <n v="1.547707638311982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6"/>
    <n v="762.17600000000004"/>
    <n v="1968"/>
    <n v="2.5820807792425895"/>
    <n v="732.64200000000005"/>
    <n v="1891.74"/>
    <n v="0.96125000000000005"/>
    <m/>
    <m/>
    <n v="0.41425020712510358"/>
    <n v="1"/>
    <n v="0.33100000000000002"/>
    <n v="4"/>
    <n v="0.06"/>
    <n v="2"/>
    <n v="1E-3"/>
    <n v="1"/>
    <n v="0.45"/>
    <n v="4"/>
    <n v="5.0000000000000001E-3"/>
    <n v="1"/>
    <n v="1.607013463207098"/>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7"/>
    <n v="638.29999999999995"/>
    <n v="1183"/>
    <n v="1.8533604887983708"/>
    <n v="607.12400000000002"/>
    <n v="1125.22"/>
    <n v="0.9511580726965343"/>
    <m/>
    <m/>
    <n v="1.2636899747262005"/>
    <n v="1"/>
    <n v="0.61129999999999995"/>
    <n v="5"/>
    <n v="0.08"/>
    <n v="2"/>
    <n v="1.35E-2"/>
    <n v="1"/>
    <n v="0.45"/>
    <n v="4"/>
    <n v="5.0000000000000001E-3"/>
    <n v="1"/>
    <n v="1.4888934147997286"/>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8"/>
    <n v="1060.49"/>
    <n v="2047"/>
    <n v="1.9302397948118322"/>
    <n v="1056.8800000000001"/>
    <n v="2040.04"/>
    <n v="0.99659990229604301"/>
    <m/>
    <m/>
    <n v="2.0038167938931295"/>
    <n v="1"/>
    <n v="0.39229999999999998"/>
    <n v="4"/>
    <n v="0.06"/>
    <n v="2"/>
    <n v="8.3000000000000001E-3"/>
    <n v="1"/>
    <n v="0.45"/>
    <n v="4"/>
    <n v="5.0000000000000001E-3"/>
    <n v="1"/>
    <n v="1.4983732991353051"/>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19"/>
    <n v="920.33900000000006"/>
    <n v="2580"/>
    <n v="2.803314865500647"/>
    <n v="803.17600000000004"/>
    <n v="2251.5500000000002"/>
    <n v="0.87269379844961248"/>
    <m/>
    <m/>
    <n v="2.067336089781453"/>
    <n v="1"/>
    <n v="0.437"/>
    <n v="4"/>
    <n v="0.08"/>
    <n v="2"/>
    <n v="1.6000000000000001E-3"/>
    <n v="1"/>
    <n v="0.45"/>
    <n v="4"/>
    <n v="5.0000000000000001E-3"/>
    <n v="1"/>
    <n v="1.6472191442501078"/>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0"/>
    <n v="5276.75"/>
    <n v="2507"/>
    <n v="0.47510304638271661"/>
    <n v="4519.62"/>
    <n v="2147.2800000000002"/>
    <n v="0.85651376146788993"/>
    <m/>
    <m/>
    <n v="0.52631578947368418"/>
    <n v="1"/>
    <n v="0.374"/>
    <n v="4"/>
    <n v="7.0000000000000007E-2"/>
    <n v="2"/>
    <n v="2.8E-3"/>
    <n v="1"/>
    <n v="0.45"/>
    <n v="4"/>
    <n v="5.0000000000000001E-3"/>
    <n v="1"/>
    <n v="1.2575171743971196"/>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21"/>
    <n v="796.73400000000004"/>
    <n v="3097"/>
    <n v="3.8871191639869767"/>
    <n v="205.297"/>
    <n v="798.01400000000001"/>
    <n v="0.25767323216015497"/>
    <m/>
    <m/>
    <n v="0.15037593984962408"/>
    <n v="1"/>
    <n v="0.40100000000000002"/>
    <n v="4"/>
    <n v="0.05"/>
    <n v="1"/>
    <n v="1.9E-3"/>
    <n v="1"/>
    <n v="0.45"/>
    <n v="4"/>
    <n v="5.0000000000000001E-3"/>
    <n v="1"/>
    <n v="1.822853193997829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2"/>
    <x v="22"/>
    <n v="487.214"/>
    <n v="4462"/>
    <n v="9.1581933195679923"/>
    <n v="0.22175700000000001"/>
    <n v="2.0308999999999999"/>
    <n v="4.5515463917525774E-4"/>
    <m/>
    <m/>
    <n v="0.15037593984962408"/>
    <n v="1"/>
    <n v="0.46089999999999998"/>
    <n v="4"/>
    <n v="0.06"/>
    <n v="2"/>
    <n v="1.12E-2"/>
    <n v="1"/>
    <n v="0.55000000000000004"/>
    <n v="5"/>
    <n v="5.0000000000000001E-3"/>
    <n v="1"/>
    <n v="2.8696988865946653"/>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3"/>
    <n v="638.678"/>
    <n v="1417"/>
    <n v="2.2186453893824432"/>
    <n v="485.45"/>
    <n v="1077.04"/>
    <n v="0.76008468595624556"/>
    <m/>
    <m/>
    <n v="1.7902813299232736"/>
    <n v="1"/>
    <n v="0"/>
    <n v="0"/>
    <n v="0.05"/>
    <n v="1"/>
    <n v="1.4E-3"/>
    <n v="1"/>
    <n v="0.45"/>
    <n v="4"/>
    <n v="5.0000000000000001E-3"/>
    <n v="1"/>
    <n v="1.5447742315637403"/>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4"/>
    <n v="1626.4"/>
    <n v="3600"/>
    <n v="2.2134776192818495"/>
    <n v="1175.5899999999999"/>
    <n v="2602.15"/>
    <n v="0.72281944444444446"/>
    <m/>
    <m/>
    <n v="2.0295202952029521"/>
    <n v="1"/>
    <n v="0.55269999999999997"/>
    <n v="5"/>
    <n v="0.09"/>
    <n v="2"/>
    <n v="9.4000000000000004E-3"/>
    <n v="1"/>
    <n v="0.65"/>
    <n v="5"/>
    <n v="5.0000000000000001E-3"/>
    <n v="1"/>
    <n v="1.717246269880308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5"/>
    <n v="899.81299999999999"/>
    <n v="1492"/>
    <n v="1.6581222987442947"/>
    <n v="845.30100000000004"/>
    <n v="1401.61"/>
    <n v="0.93941689008042883"/>
    <m/>
    <m/>
    <n v="0.5946135012242042"/>
    <n v="1"/>
    <n v="0.50219999999999998"/>
    <n v="5"/>
    <n v="0.06"/>
    <n v="2"/>
    <n v="2E-3"/>
    <n v="1"/>
    <n v="0.65"/>
    <n v="5"/>
    <n v="5.0000000000000001E-3"/>
    <n v="1"/>
    <n v="1.6196870497907156"/>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6"/>
    <n v="2031.25"/>
    <n v="859"/>
    <n v="0.42289230769230768"/>
    <n v="574.36500000000001"/>
    <n v="242.89400000000001"/>
    <n v="0.28276367869615832"/>
    <m/>
    <m/>
    <n v="0.55066079295154191"/>
    <n v="1"/>
    <n v="0.53520000000000001"/>
    <n v="5"/>
    <n v="0.08"/>
    <n v="2"/>
    <n v="2.3E-3"/>
    <n v="1"/>
    <n v="0.45"/>
    <n v="4"/>
    <n v="5.0000000000000001E-3"/>
    <n v="1"/>
    <n v="1.250482051282051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7"/>
    <n v="2712.45"/>
    <n v="3785"/>
    <n v="1.3954174270493467"/>
    <n v="2453.98"/>
    <n v="3424.33"/>
    <n v="0.90471070013210042"/>
    <m/>
    <m/>
    <n v="1.8587360594795539"/>
    <n v="1"/>
    <n v="0.3322"/>
    <n v="4"/>
    <n v="0.06"/>
    <n v="2"/>
    <n v="3.7000000000000002E-3"/>
    <n v="1"/>
    <n v="0.45"/>
    <n v="4"/>
    <n v="5.0000000000000001E-3"/>
    <n v="1"/>
    <n v="1.4092362378415577"/>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8"/>
    <n v="6862.95"/>
    <n v="1594"/>
    <n v="0.23226163675970246"/>
    <n v="6784.55"/>
    <n v="1575.79"/>
    <n v="0.98857590966122955"/>
    <m/>
    <m/>
    <n v="2.5839793281653747"/>
    <n v="1"/>
    <n v="0.84909999999999997"/>
    <n v="5"/>
    <n v="0.08"/>
    <n v="2"/>
    <n v="2.5000000000000001E-3"/>
    <n v="1"/>
    <n v="0.65"/>
    <n v="5"/>
    <n v="5.0000000000000001E-3"/>
    <n v="1"/>
    <n v="1.385376939459950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29"/>
    <n v="3381.79"/>
    <n v="2165"/>
    <n v="0.64019350698890232"/>
    <n v="3296.98"/>
    <n v="2110.71"/>
    <n v="0.97492378752886832"/>
    <m/>
    <m/>
    <n v="0.16207455429497569"/>
    <n v="1"/>
    <n v="0.35099999999999998"/>
    <n v="4"/>
    <n v="0.08"/>
    <n v="2"/>
    <n v="7.4000000000000003E-3"/>
    <n v="1"/>
    <n v="0.45"/>
    <n v="4"/>
    <n v="5.0000000000000001E-3"/>
    <n v="1"/>
    <n v="1.2866989178314838"/>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30"/>
    <n v="1001.56"/>
    <n v="2529"/>
    <n v="2.5250609049882184"/>
    <n v="382.97399999999999"/>
    <n v="967.03399999999999"/>
    <n v="0.38237801502570185"/>
    <m/>
    <m/>
    <n v="1.3157894736842104"/>
    <n v="1"/>
    <n v="0.5776"/>
    <n v="5"/>
    <n v="7.0000000000000007E-2"/>
    <n v="2"/>
    <n v="2E-3"/>
    <n v="1"/>
    <n v="0.45"/>
    <n v="4"/>
    <n v="5.0000000000000001E-3"/>
    <n v="1"/>
    <n v="1.599176817498036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women center, senior citizen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1"/>
    <n v="1073.51"/>
    <n v="3060"/>
    <n v="2.8504625015137259"/>
    <n v="227.929"/>
    <n v="649.70299999999997"/>
    <n v="0.21232124183006534"/>
    <m/>
    <m/>
    <n v="7.4001947419668941"/>
    <n v="2"/>
    <n v="0.26519999999999999"/>
    <n v="3"/>
    <n v="0.16916299559471365"/>
    <n v="2"/>
    <n v="2E-3"/>
    <n v="1"/>
    <n v="0.45"/>
    <n v="4"/>
    <n v="5.0000000000000001E-3"/>
    <n v="1"/>
    <n v="1.8366042495180732"/>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32"/>
    <n v="769.28300000000002"/>
    <n v="1580"/>
    <n v="2.0538605428691392"/>
    <n v="619.67399999999998"/>
    <n v="1272.72"/>
    <n v="0.80551898734177219"/>
    <m/>
    <m/>
    <n v="0.52301255230125521"/>
    <n v="1"/>
    <n v="0.63980000000000004"/>
    <n v="5"/>
    <n v="0.18973810796365581"/>
    <n v="2"/>
    <n v="1.2699999999999999E-2"/>
    <n v="1"/>
    <n v="0.45"/>
    <n v="4"/>
    <n v="5.0000000000000001E-3"/>
    <n v="1"/>
    <n v="1.540599775138799"/>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33"/>
    <n v="948.18100000000004"/>
    <n v="2828"/>
    <n v="2.9825529092019352"/>
    <n v="650.08500000000004"/>
    <n v="1938.91"/>
    <n v="0.68561173974540313"/>
    <m/>
    <m/>
    <n v="2.9673590504451042"/>
    <n v="1"/>
    <n v="0.27610000000000001"/>
    <n v="3"/>
    <n v="0.05"/>
    <n v="1"/>
    <n v="4.0000000000000002E-4"/>
    <n v="1"/>
    <n v="0.65"/>
    <n v="5"/>
    <n v="5.0000000000000001E-3"/>
    <n v="1"/>
    <n v="1.8387588182003227"/>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4"/>
    <n v="1652.41"/>
    <n v="2658"/>
    <n v="1.6085596189807614"/>
    <n v="732.88199999999995"/>
    <n v="1178.8800000000001"/>
    <n v="0.44352144469525961"/>
    <m/>
    <m/>
    <n v="0.67796610169491522"/>
    <n v="1"/>
    <n v="0.55810000000000004"/>
    <n v="5"/>
    <n v="7.0000000000000007E-2"/>
    <n v="2"/>
    <n v="3.3999999999999998E-3"/>
    <n v="1"/>
    <n v="0.55000000000000004"/>
    <n v="5"/>
    <n v="5.0000000000000001E-3"/>
    <n v="1"/>
    <n v="1.613093269830127"/>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35"/>
    <n v="1592.44"/>
    <n v="2087"/>
    <n v="1.3105674311120041"/>
    <n v="1571.36"/>
    <n v="2059.38"/>
    <n v="0.98676569238140877"/>
    <m/>
    <m/>
    <n v="0.99009900990099009"/>
    <n v="1"/>
    <n v="0.57850000000000001"/>
    <n v="5"/>
    <n v="0.08"/>
    <n v="2"/>
    <n v="1.9E-3"/>
    <n v="1"/>
    <n v="0.45"/>
    <n v="4"/>
    <n v="5.0000000000000001E-3"/>
    <n v="1"/>
    <n v="1.3984279051853339"/>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6"/>
    <n v="851.08299999999997"/>
    <n v="4989"/>
    <n v="5.861942959734832"/>
    <n v="114.41500000000001"/>
    <n v="670.69500000000005"/>
    <n v="0.13443475646422129"/>
    <m/>
    <m/>
    <n v="1.1904761904761905"/>
    <n v="1"/>
    <n v="0.56289999999999996"/>
    <n v="5"/>
    <n v="0.06"/>
    <n v="2"/>
    <n v="1.6000000000000001E-3"/>
    <n v="1"/>
    <n v="0.45"/>
    <n v="4"/>
    <n v="5.0000000000000001E-3"/>
    <n v="1"/>
    <n v="2.1536571599558054"/>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7"/>
    <n v="1045.06"/>
    <n v="3487"/>
    <n v="3.3366505272424551"/>
    <n v="32.701300000000003"/>
    <n v="109.113"/>
    <n v="3.1291367938055634E-2"/>
    <m/>
    <m/>
    <n v="0"/>
    <n v="1"/>
    <n v="0.54200000000000004"/>
    <n v="5"/>
    <n v="7.0000000000000007E-2"/>
    <n v="2"/>
    <n v="7.1999999999999998E-3"/>
    <n v="1"/>
    <n v="0.55000000000000004"/>
    <n v="5"/>
    <n v="5.0000000000000001E-3"/>
    <n v="1"/>
    <n v="1.9011084212070759"/>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1"/>
    <x v="38"/>
    <n v="683.01599999999996"/>
    <n v="4238"/>
    <n v="6.2048326832753551"/>
    <n v="193.33500000000001"/>
    <n v="1199.6099999999999"/>
    <n v="0.28306040585181685"/>
    <m/>
    <m/>
    <n v="1.2315270935960592"/>
    <n v="1"/>
    <n v="0.4733"/>
    <n v="4"/>
    <n v="0.06"/>
    <n v="2"/>
    <n v="1.32E-2"/>
    <n v="1"/>
    <n v="0.55000000000000004"/>
    <n v="5"/>
    <n v="5.0000000000000001E-3"/>
    <n v="1"/>
    <n v="2.3774721138792256"/>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39"/>
    <n v="461.44200000000001"/>
    <n v="4100"/>
    <n v="8.8851903381139987"/>
    <n v="287.44299999999998"/>
    <n v="2553.9899999999998"/>
    <n v="0.62292439024390234"/>
    <m/>
    <m/>
    <n v="2.0683453237410072"/>
    <n v="1"/>
    <n v="0.3448"/>
    <n v="4"/>
    <n v="0.03"/>
    <n v="1"/>
    <n v="8.9999999999999993E-3"/>
    <n v="1"/>
    <n v="0.45"/>
    <n v="4"/>
    <n v="5.0000000000000001E-3"/>
    <n v="1"/>
    <n v="2.652531723018999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r>
    <x v="0"/>
    <x v="40"/>
    <n v="8670.6299999999992"/>
    <n v="5702"/>
    <n v="0.65762234116782758"/>
    <n v="8457.4599999999991"/>
    <n v="5561.81"/>
    <n v="0.97541388986320599"/>
    <m/>
    <m/>
    <n v="0.60240963855421692"/>
    <n v="1"/>
    <n v="0.28100000000000003"/>
    <n v="3"/>
    <n v="0.06"/>
    <n v="2"/>
    <n v="6.0000000000000001E-3"/>
    <n v="1"/>
    <n v="0.55000000000000004"/>
    <n v="5"/>
    <n v="5.0000000000000001E-3"/>
    <n v="1"/>
    <n v="1.4529370568613045"/>
    <m/>
    <m/>
    <m/>
    <s v="5% Calamity fund             Access to private sectors financial assistance from LGU &amp; DSWD    but has limited access to resources to respond to hazard."/>
    <n v="2"/>
    <s v="Very limited Equipment and facilities for assistance"/>
    <n v="2"/>
    <s v="Has available infrastructure such as Concrete roads,  covered court, Brgy. Hall, Day care centers,  schools, , health center building but cannot accommodate large number of evacuees during flood"/>
    <n v="3"/>
    <s v="Information Education Campaign, Alert Level; communication facilities are in place, but procedures are not yet in place"/>
    <n v="3"/>
    <s v="BDRRM                        RESCUE TEAM, Ordinances , laws, Disaster Plan"/>
    <n v="4"/>
    <s v="There are access to available Emergency Shelter Assistance, availability of emergency response team "/>
    <n v="4"/>
    <n v="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I48" firstHeaderRow="0" firstDataRow="1" firstDataCol="1"/>
  <pivotFields count="45">
    <pivotField axis="axisRow" showAll="0" avgSubtotal="1">
      <items count="4">
        <item x="2"/>
        <item x="1"/>
        <item x="0"/>
        <item t="avg"/>
      </items>
    </pivotField>
    <pivotField axis="axisRow" showAll="0">
      <items count="42">
        <item x="0"/>
        <item x="1"/>
        <item x="2"/>
        <item x="3"/>
        <item x="4"/>
        <item x="5"/>
        <item x="6"/>
        <item x="7"/>
        <item x="8"/>
        <item x="9"/>
        <item x="10"/>
        <item x="11"/>
        <item x="12"/>
        <item x="13"/>
        <item x="14"/>
        <item x="15"/>
        <item x="16"/>
        <item x="17"/>
        <item x="18"/>
        <item x="19"/>
        <item x="20"/>
        <item x="21"/>
        <item x="22"/>
        <item x="24"/>
        <item x="25"/>
        <item x="26"/>
        <item x="27"/>
        <item x="23"/>
        <item x="28"/>
        <item x="29"/>
        <item x="30"/>
        <item x="31"/>
        <item x="32"/>
        <item x="33"/>
        <item x="34"/>
        <item x="35"/>
        <item x="36"/>
        <item x="37"/>
        <item x="38"/>
        <item x="39"/>
        <item x="40"/>
        <item t="default"/>
      </items>
    </pivotField>
    <pivotField numFmtId="2" showAll="0"/>
    <pivotField numFmtId="1" showAll="0"/>
    <pivotField numFmtId="2" showAll="0"/>
    <pivotField numFmtId="1" showAll="0"/>
    <pivotField numFmtId="1" showAll="0"/>
    <pivotField dataField="1" numFmtId="9" showAll="0"/>
    <pivotField showAll="0"/>
    <pivotField showAll="0"/>
    <pivotField dataField="1" numFmtId="2" showAll="0"/>
    <pivotField showAll="0"/>
    <pivotField dataField="1" numFmtId="10" showAll="0"/>
    <pivotField showAll="0"/>
    <pivotField dataField="1" numFmtId="9" showAll="0"/>
    <pivotField showAll="0"/>
    <pivotField dataField="1" numFmtId="10" showAll="0"/>
    <pivotField showAll="0"/>
    <pivotField dataField="1" numFmtId="9" showAll="0"/>
    <pivotField showAll="0"/>
    <pivotField dataField="1"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s>
  <rowFields count="2">
    <field x="0"/>
    <field x="1"/>
  </rowFields>
  <rowItems count="45">
    <i>
      <x/>
    </i>
    <i r="1">
      <x v="22"/>
    </i>
    <i>
      <x v="1"/>
    </i>
    <i r="1">
      <x v="1"/>
    </i>
    <i r="1">
      <x v="3"/>
    </i>
    <i r="1">
      <x v="4"/>
    </i>
    <i r="1">
      <x v="5"/>
    </i>
    <i r="1">
      <x v="6"/>
    </i>
    <i r="1">
      <x v="7"/>
    </i>
    <i r="1">
      <x v="11"/>
    </i>
    <i r="1">
      <x v="13"/>
    </i>
    <i r="1">
      <x v="21"/>
    </i>
    <i r="1">
      <x v="31"/>
    </i>
    <i r="1">
      <x v="34"/>
    </i>
    <i r="1">
      <x v="36"/>
    </i>
    <i r="1">
      <x v="37"/>
    </i>
    <i r="1">
      <x v="38"/>
    </i>
    <i>
      <x v="2"/>
    </i>
    <i r="1">
      <x/>
    </i>
    <i r="1">
      <x v="2"/>
    </i>
    <i r="1">
      <x v="8"/>
    </i>
    <i r="1">
      <x v="9"/>
    </i>
    <i r="1">
      <x v="10"/>
    </i>
    <i r="1">
      <x v="12"/>
    </i>
    <i r="1">
      <x v="14"/>
    </i>
    <i r="1">
      <x v="15"/>
    </i>
    <i r="1">
      <x v="16"/>
    </i>
    <i r="1">
      <x v="17"/>
    </i>
    <i r="1">
      <x v="18"/>
    </i>
    <i r="1">
      <x v="19"/>
    </i>
    <i r="1">
      <x v="20"/>
    </i>
    <i r="1">
      <x v="23"/>
    </i>
    <i r="1">
      <x v="24"/>
    </i>
    <i r="1">
      <x v="25"/>
    </i>
    <i r="1">
      <x v="26"/>
    </i>
    <i r="1">
      <x v="27"/>
    </i>
    <i r="1">
      <x v="28"/>
    </i>
    <i r="1">
      <x v="29"/>
    </i>
    <i r="1">
      <x v="30"/>
    </i>
    <i r="1">
      <x v="32"/>
    </i>
    <i r="1">
      <x v="33"/>
    </i>
    <i r="1">
      <x v="35"/>
    </i>
    <i r="1">
      <x v="39"/>
    </i>
    <i r="1">
      <x v="40"/>
    </i>
    <i t="grand">
      <x/>
    </i>
  </rowItems>
  <colFields count="1">
    <field x="-2"/>
  </colFields>
  <colItems count="8">
    <i>
      <x/>
    </i>
    <i i="1">
      <x v="1"/>
    </i>
    <i i="2">
      <x v="2"/>
    </i>
    <i i="3">
      <x v="3"/>
    </i>
    <i i="4">
      <x v="4"/>
    </i>
    <i i="5">
      <x v="5"/>
    </i>
    <i i="6">
      <x v="6"/>
    </i>
    <i i="7">
      <x v="7"/>
    </i>
  </colItems>
  <dataFields count="8">
    <dataField name="Sum of Affected population divided by total population" fld="7" baseField="0" baseItem="0"/>
    <dataField name="Sum of % living in informal settlements" fld="10" baseField="0" baseItem="0"/>
    <dataField name="Sum of % of population living in dwelling units made from light materials" fld="12" baseField="0" baseItem="0"/>
    <dataField name="Sum of % of  old dependents" fld="14" baseField="0" baseItem="0"/>
    <dataField name="Sum of % of PWDs" fld="16" baseField="0" baseItem="0"/>
    <dataField name="Sum of % living below poverty threshold" fld="18" baseField="0" baseItem="0"/>
    <dataField name="Sum of % of malnourished individuals" fld="20" baseField="0" baseItem="0"/>
    <dataField name="Sum of Total score divided total number of inidicators" fld="38" baseField="0" baseItem="0"/>
  </dataFields>
  <formats count="16">
    <format dxfId="15">
      <pivotArea field="0" grandRow="1" outline="0" collapsedLevelsAreSubtotals="1" axis="axisRow" fieldPosition="0">
        <references count="1">
          <reference field="4294967294" count="1" selected="0">
            <x v="6"/>
          </reference>
        </references>
      </pivotArea>
    </format>
    <format dxfId="14">
      <pivotArea outline="0" collapsedLevelsAreSubtotals="1" fieldPosition="0">
        <references count="1">
          <reference field="4294967294" count="1" selected="0">
            <x v="6"/>
          </reference>
        </references>
      </pivotArea>
    </format>
    <format dxfId="13">
      <pivotArea collapsedLevelsAreSubtotals="1" fieldPosition="0">
        <references count="2">
          <reference field="4294967294" count="1" selected="0">
            <x v="6"/>
          </reference>
          <reference field="0" count="0"/>
        </references>
      </pivotArea>
    </format>
    <format dxfId="12">
      <pivotArea dataOnly="0" outline="0" fieldPosition="0">
        <references count="1">
          <reference field="4294967294" count="1">
            <x v="3"/>
          </reference>
        </references>
      </pivotArea>
    </format>
    <format dxfId="11">
      <pivotArea collapsedLevelsAreSubtotals="1" fieldPosition="0">
        <references count="2">
          <reference field="4294967294" count="1" selected="0">
            <x v="0"/>
          </reference>
          <reference field="0" count="1">
            <x v="0"/>
          </reference>
        </references>
      </pivotArea>
    </format>
    <format dxfId="10">
      <pivotArea collapsedLevelsAreSubtotals="1" fieldPosition="0">
        <references count="2">
          <reference field="4294967294" count="1" selected="0">
            <x v="0"/>
          </reference>
          <reference field="0" count="1">
            <x v="1"/>
          </reference>
        </references>
      </pivotArea>
    </format>
    <format dxfId="9">
      <pivotArea collapsedLevelsAreSubtotals="1" fieldPosition="0">
        <references count="2">
          <reference field="4294967294" count="1" selected="0">
            <x v="0"/>
          </reference>
          <reference field="0" count="1">
            <x v="2"/>
          </reference>
        </references>
      </pivotArea>
    </format>
    <format dxfId="8">
      <pivotArea collapsedLevelsAreSubtotals="1" fieldPosition="0">
        <references count="2">
          <reference field="4294967294" count="1" selected="0">
            <x v="2"/>
          </reference>
          <reference field="0" count="1">
            <x v="2"/>
          </reference>
        </references>
      </pivotArea>
    </format>
    <format dxfId="7">
      <pivotArea collapsedLevelsAreSubtotals="1" fieldPosition="0">
        <references count="2">
          <reference field="4294967294" count="1" selected="0">
            <x v="2"/>
          </reference>
          <reference field="0" count="1">
            <x v="1"/>
          </reference>
        </references>
      </pivotArea>
    </format>
    <format dxfId="6">
      <pivotArea collapsedLevelsAreSubtotals="1" fieldPosition="0">
        <references count="2">
          <reference field="4294967294" count="1" selected="0">
            <x v="2"/>
          </reference>
          <reference field="0" count="1">
            <x v="0"/>
          </reference>
        </references>
      </pivotArea>
    </format>
    <format dxfId="5">
      <pivotArea collapsedLevelsAreSubtotals="1" fieldPosition="0">
        <references count="2">
          <reference field="4294967294" count="1" selected="0">
            <x v="4"/>
          </reference>
          <reference field="0" count="1">
            <x v="0"/>
          </reference>
        </references>
      </pivotArea>
    </format>
    <format dxfId="4">
      <pivotArea collapsedLevelsAreSubtotals="1" fieldPosition="0">
        <references count="2">
          <reference field="4294967294" count="1" selected="0">
            <x v="4"/>
          </reference>
          <reference field="0" count="1">
            <x v="1"/>
          </reference>
        </references>
      </pivotArea>
    </format>
    <format dxfId="3">
      <pivotArea collapsedLevelsAreSubtotals="1" fieldPosition="0">
        <references count="2">
          <reference field="4294967294" count="1" selected="0">
            <x v="5"/>
          </reference>
          <reference field="0" count="1">
            <x v="0"/>
          </reference>
        </references>
      </pivotArea>
    </format>
    <format dxfId="2">
      <pivotArea collapsedLevelsAreSubtotals="1" fieldPosition="0">
        <references count="2">
          <reference field="4294967294" count="1" selected="0">
            <x v="5"/>
          </reference>
          <reference field="0" count="1">
            <x v="1"/>
          </reference>
        </references>
      </pivotArea>
    </format>
    <format dxfId="1">
      <pivotArea collapsedLevelsAreSubtotals="1" fieldPosition="0">
        <references count="2">
          <reference field="4294967294" count="1" selected="0">
            <x v="4"/>
          </reference>
          <reference field="0" count="1">
            <x v="2"/>
          </reference>
        </references>
      </pivotArea>
    </format>
    <format dxfId="0">
      <pivotArea collapsedLevelsAreSubtotals="1" fieldPosition="0">
        <references count="2">
          <reference field="4294967294" count="1" selected="0">
            <x v="5"/>
          </reference>
          <reference field="0"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7"/>
  <sheetViews>
    <sheetView topLeftCell="H1" workbookViewId="0">
      <selection activeCell="S5" sqref="S5"/>
    </sheetView>
  </sheetViews>
  <sheetFormatPr defaultColWidth="9.140625" defaultRowHeight="14.25"/>
  <cols>
    <col min="1" max="1" width="23.28515625" style="2" customWidth="1"/>
    <col min="2" max="2" width="14.85546875" style="2" customWidth="1"/>
    <col min="3" max="4" width="12.7109375" style="2" customWidth="1"/>
    <col min="5" max="5" width="20.7109375" style="2" customWidth="1"/>
    <col min="6" max="6" width="15" style="2" customWidth="1"/>
    <col min="7" max="8" width="9" style="2" customWidth="1"/>
    <col min="9" max="9" width="12.7109375" style="2" customWidth="1"/>
    <col min="10" max="10" width="16" style="2" customWidth="1"/>
    <col min="11" max="11" width="12.7109375" style="2" customWidth="1"/>
    <col min="12" max="12" width="12.7109375" style="3" customWidth="1"/>
    <col min="13" max="13" width="5.85546875" style="2" customWidth="1"/>
    <col min="14" max="14" width="8.7109375" style="2" customWidth="1"/>
    <col min="15" max="15" width="12.7109375" style="2" customWidth="1"/>
    <col min="16" max="16" width="6.140625" style="2" customWidth="1"/>
    <col min="17" max="17" width="12.7109375" style="2" customWidth="1"/>
    <col min="18" max="18" width="6.7109375" style="2" customWidth="1"/>
    <col min="19" max="19" width="10" style="2" customWidth="1"/>
    <col min="20" max="21" width="8.140625" style="2" customWidth="1"/>
    <col min="22" max="22" width="6.7109375" style="2" customWidth="1"/>
    <col min="23" max="23" width="9.7109375" style="2" customWidth="1"/>
    <col min="24" max="27" width="12.7109375" style="2" customWidth="1"/>
    <col min="28" max="28" width="20.7109375" style="2" customWidth="1"/>
    <col min="29" max="43" width="12.7109375" style="2" customWidth="1"/>
    <col min="44" max="44" width="20.7109375" style="2" customWidth="1"/>
    <col min="45" max="49" width="12.7109375" style="2" customWidth="1"/>
    <col min="50" max="16384" width="9.140625" style="2"/>
  </cols>
  <sheetData>
    <row r="1" spans="1:49">
      <c r="A1" s="1" t="s">
        <v>0</v>
      </c>
    </row>
    <row r="2" spans="1:49" ht="15" thickBot="1"/>
    <row r="3" spans="1:49" ht="21.75" customHeight="1">
      <c r="A3" s="72" t="s">
        <v>1</v>
      </c>
      <c r="B3" s="74" t="s">
        <v>2</v>
      </c>
      <c r="C3" s="74"/>
      <c r="D3" s="74"/>
      <c r="E3" s="75" t="s">
        <v>3</v>
      </c>
      <c r="F3" s="75"/>
      <c r="G3" s="75"/>
      <c r="H3" s="75"/>
      <c r="I3" s="75"/>
      <c r="J3" s="75"/>
      <c r="K3" s="75"/>
      <c r="L3" s="75"/>
      <c r="M3" s="75"/>
      <c r="N3" s="76" t="s">
        <v>4</v>
      </c>
      <c r="O3" s="78" t="s">
        <v>5</v>
      </c>
      <c r="P3" s="78"/>
      <c r="Q3" s="78"/>
      <c r="R3" s="78"/>
      <c r="S3" s="78"/>
      <c r="T3" s="78"/>
      <c r="U3" s="78"/>
      <c r="V3" s="78"/>
      <c r="W3" s="78"/>
      <c r="X3" s="78"/>
      <c r="Y3" s="78"/>
      <c r="Z3" s="78"/>
      <c r="AA3" s="78"/>
      <c r="AB3" s="79" t="s">
        <v>6</v>
      </c>
      <c r="AC3" s="87" t="s">
        <v>7</v>
      </c>
      <c r="AD3" s="87"/>
      <c r="AE3" s="89" t="s">
        <v>8</v>
      </c>
      <c r="AF3" s="89"/>
      <c r="AG3" s="89"/>
      <c r="AH3" s="89"/>
      <c r="AI3" s="89"/>
      <c r="AJ3" s="89"/>
      <c r="AK3" s="89"/>
      <c r="AL3" s="89"/>
      <c r="AM3" s="89"/>
      <c r="AN3" s="89"/>
      <c r="AO3" s="89"/>
      <c r="AP3" s="89"/>
      <c r="AQ3" s="89"/>
      <c r="AR3" s="90" t="s">
        <v>9</v>
      </c>
      <c r="AS3" s="81" t="s">
        <v>10</v>
      </c>
      <c r="AT3" s="81" t="s">
        <v>11</v>
      </c>
      <c r="AU3" s="81" t="s">
        <v>12</v>
      </c>
      <c r="AV3" s="81" t="s">
        <v>13</v>
      </c>
      <c r="AW3" s="83" t="s">
        <v>14</v>
      </c>
    </row>
    <row r="4" spans="1:49" ht="54.75" customHeight="1">
      <c r="A4" s="73"/>
      <c r="B4" s="4" t="s">
        <v>15</v>
      </c>
      <c r="C4" s="4" t="s">
        <v>16</v>
      </c>
      <c r="D4" s="4" t="s">
        <v>17</v>
      </c>
      <c r="E4" s="5" t="s">
        <v>18</v>
      </c>
      <c r="F4" s="5" t="s">
        <v>19</v>
      </c>
      <c r="G4" s="6" t="s">
        <v>20</v>
      </c>
      <c r="H4" s="5" t="s">
        <v>21</v>
      </c>
      <c r="I4" s="5" t="s">
        <v>22</v>
      </c>
      <c r="J4" s="6" t="s">
        <v>23</v>
      </c>
      <c r="K4" s="5" t="s">
        <v>24</v>
      </c>
      <c r="L4" s="7" t="s">
        <v>25</v>
      </c>
      <c r="M4" s="5" t="s">
        <v>26</v>
      </c>
      <c r="N4" s="77"/>
      <c r="O4" s="80" t="s">
        <v>27</v>
      </c>
      <c r="P4" s="80"/>
      <c r="Q4" s="80" t="s">
        <v>28</v>
      </c>
      <c r="R4" s="80"/>
      <c r="S4" s="80" t="s">
        <v>29</v>
      </c>
      <c r="T4" s="80"/>
      <c r="U4" s="80" t="s">
        <v>30</v>
      </c>
      <c r="V4" s="80"/>
      <c r="W4" s="80" t="s">
        <v>31</v>
      </c>
      <c r="X4" s="80"/>
      <c r="Y4" s="85" t="s">
        <v>32</v>
      </c>
      <c r="Z4" s="86"/>
      <c r="AA4" s="8" t="s">
        <v>33</v>
      </c>
      <c r="AB4" s="80"/>
      <c r="AC4" s="88"/>
      <c r="AD4" s="88"/>
      <c r="AE4" s="71" t="s">
        <v>34</v>
      </c>
      <c r="AF4" s="71"/>
      <c r="AG4" s="71" t="s">
        <v>35</v>
      </c>
      <c r="AH4" s="71"/>
      <c r="AI4" s="71" t="s">
        <v>36</v>
      </c>
      <c r="AJ4" s="71"/>
      <c r="AK4" s="71" t="s">
        <v>37</v>
      </c>
      <c r="AL4" s="71"/>
      <c r="AM4" s="71" t="s">
        <v>38</v>
      </c>
      <c r="AN4" s="71"/>
      <c r="AO4" s="71" t="s">
        <v>39</v>
      </c>
      <c r="AP4" s="71"/>
      <c r="AQ4" s="9" t="s">
        <v>40</v>
      </c>
      <c r="AR4" s="71"/>
      <c r="AS4" s="82"/>
      <c r="AT4" s="82"/>
      <c r="AU4" s="82"/>
      <c r="AV4" s="82"/>
      <c r="AW4" s="84"/>
    </row>
    <row r="5" spans="1:49" ht="60.75" thickBot="1">
      <c r="A5" s="10" t="s">
        <v>41</v>
      </c>
      <c r="B5" s="11"/>
      <c r="C5" s="11" t="s">
        <v>42</v>
      </c>
      <c r="D5" s="11" t="s">
        <v>17</v>
      </c>
      <c r="E5" s="11" t="s">
        <v>18</v>
      </c>
      <c r="F5" s="12" t="s">
        <v>19</v>
      </c>
      <c r="G5" s="12" t="s">
        <v>43</v>
      </c>
      <c r="H5" s="12" t="s">
        <v>44</v>
      </c>
      <c r="I5" s="12" t="s">
        <v>45</v>
      </c>
      <c r="J5" s="12" t="s">
        <v>46</v>
      </c>
      <c r="K5" s="12" t="s">
        <v>47</v>
      </c>
      <c r="L5" s="13" t="s">
        <v>48</v>
      </c>
      <c r="M5" s="11" t="s">
        <v>26</v>
      </c>
      <c r="N5" s="11" t="s">
        <v>4</v>
      </c>
      <c r="O5" s="11" t="s">
        <v>49</v>
      </c>
      <c r="P5" s="11" t="s">
        <v>50</v>
      </c>
      <c r="Q5" s="12" t="s">
        <v>51</v>
      </c>
      <c r="R5" s="12" t="s">
        <v>50</v>
      </c>
      <c r="S5" s="11" t="s">
        <v>52</v>
      </c>
      <c r="T5" s="11" t="s">
        <v>50</v>
      </c>
      <c r="U5" s="11" t="s">
        <v>53</v>
      </c>
      <c r="V5" s="11" t="s">
        <v>50</v>
      </c>
      <c r="W5" s="11" t="s">
        <v>54</v>
      </c>
      <c r="X5" s="12" t="s">
        <v>50</v>
      </c>
      <c r="Y5" s="12" t="s">
        <v>55</v>
      </c>
      <c r="Z5" s="12" t="s">
        <v>50</v>
      </c>
      <c r="AA5" s="11" t="s">
        <v>56</v>
      </c>
      <c r="AB5" s="11" t="s">
        <v>6</v>
      </c>
      <c r="AC5" s="11" t="s">
        <v>57</v>
      </c>
      <c r="AD5" s="11" t="s">
        <v>58</v>
      </c>
      <c r="AE5" s="13" t="s">
        <v>59</v>
      </c>
      <c r="AF5" s="12" t="s">
        <v>60</v>
      </c>
      <c r="AG5" s="13" t="s">
        <v>59</v>
      </c>
      <c r="AH5" s="12" t="s">
        <v>60</v>
      </c>
      <c r="AI5" s="13" t="s">
        <v>59</v>
      </c>
      <c r="AJ5" s="12" t="s">
        <v>61</v>
      </c>
      <c r="AK5" s="13" t="s">
        <v>59</v>
      </c>
      <c r="AL5" s="12" t="s">
        <v>61</v>
      </c>
      <c r="AM5" s="13" t="s">
        <v>59</v>
      </c>
      <c r="AN5" s="12" t="s">
        <v>60</v>
      </c>
      <c r="AO5" s="12" t="s">
        <v>59</v>
      </c>
      <c r="AP5" s="12" t="s">
        <v>62</v>
      </c>
      <c r="AQ5" s="11" t="s">
        <v>63</v>
      </c>
      <c r="AR5" s="11" t="s">
        <v>9</v>
      </c>
      <c r="AS5" s="11" t="s">
        <v>64</v>
      </c>
      <c r="AT5" s="11" t="s">
        <v>11</v>
      </c>
      <c r="AU5" s="11" t="s">
        <v>65</v>
      </c>
      <c r="AV5" s="11" t="s">
        <v>66</v>
      </c>
      <c r="AW5" s="14" t="s">
        <v>67</v>
      </c>
    </row>
    <row r="6" spans="1:49" ht="52.9" customHeight="1">
      <c r="A6" s="15"/>
      <c r="B6" s="15" t="s">
        <v>68</v>
      </c>
      <c r="C6" s="15">
        <v>6</v>
      </c>
      <c r="D6" s="15"/>
      <c r="E6" s="16" t="s">
        <v>69</v>
      </c>
      <c r="F6" s="17" t="s">
        <v>70</v>
      </c>
      <c r="G6" s="18">
        <v>1295.1500000000001</v>
      </c>
      <c r="H6" s="19">
        <v>2981</v>
      </c>
      <c r="I6" s="20">
        <f t="shared" ref="I6:I46" si="0">H6/G6</f>
        <v>2.3016638999343706</v>
      </c>
      <c r="J6" s="21">
        <v>826.86199999999997</v>
      </c>
      <c r="K6" s="21">
        <v>1903.15</v>
      </c>
      <c r="L6" s="22">
        <f t="shared" ref="L6:L46" si="1">K6/H6</f>
        <v>0.6384267024488427</v>
      </c>
      <c r="M6" s="16"/>
      <c r="N6" s="16"/>
      <c r="O6" s="23">
        <f>VLOOKUP([2]Flooding!F10,[2]Flooding!$F$10:$BD$92,11,FALSE)</f>
        <v>0</v>
      </c>
      <c r="P6" s="24">
        <f>VLOOKUP([2]Flooding!F10,[2]Flooding!$F$10:$BD$92,12,FALSE)</f>
        <v>1</v>
      </c>
      <c r="Q6" s="25">
        <f>VLOOKUP([2]Flooding!F10,[2]Flooding!$F$10:$BD$92,15,FALSE)</f>
        <v>0.41176470588235292</v>
      </c>
      <c r="R6" s="26">
        <f>VLOOKUP([2]Flooding!F10,[2]Flooding!$F$10:$BD$92,16,FALSE)</f>
        <v>4</v>
      </c>
      <c r="S6" s="27">
        <f>VLOOKUP([2]Flooding!F10,[2]Flooding!$F$10:$BE$92,18,FALSE)</f>
        <v>0.31130493123113051</v>
      </c>
      <c r="T6" s="16">
        <v>2</v>
      </c>
      <c r="U6" s="28">
        <f>VLOOKUP([2]Flooding!F10,[2]Flooding!$F$10:$BE$92,21,FALSE)</f>
        <v>5.6692385105669235E-2</v>
      </c>
      <c r="V6" s="16">
        <v>1</v>
      </c>
      <c r="W6" s="29">
        <v>0.45</v>
      </c>
      <c r="X6" s="30">
        <v>4</v>
      </c>
      <c r="Y6" s="31">
        <v>5.0000000000000001E-3</v>
      </c>
      <c r="Z6" s="30">
        <v>1</v>
      </c>
      <c r="AA6" s="32">
        <f t="shared" ref="AA6:AA46" si="2">AVERAGE(Z6,X6,V6,S6,P6,M6,I6)</f>
        <v>1.602161471860917</v>
      </c>
      <c r="AB6" s="33"/>
      <c r="AC6" s="15"/>
      <c r="AD6" s="15"/>
      <c r="AE6" s="34" t="s">
        <v>71</v>
      </c>
      <c r="AF6" s="35">
        <v>2</v>
      </c>
      <c r="AG6" s="36" t="s">
        <v>72</v>
      </c>
      <c r="AH6" s="37">
        <v>2</v>
      </c>
      <c r="AI6" s="34" t="s">
        <v>73</v>
      </c>
      <c r="AJ6" s="37">
        <v>3</v>
      </c>
      <c r="AK6" s="34" t="s">
        <v>74</v>
      </c>
      <c r="AL6" s="35">
        <v>3</v>
      </c>
      <c r="AM6" s="34" t="s">
        <v>75</v>
      </c>
      <c r="AN6" s="35">
        <v>4</v>
      </c>
      <c r="AO6" s="38" t="s">
        <v>76</v>
      </c>
      <c r="AP6" s="39">
        <v>4</v>
      </c>
      <c r="AQ6" s="40">
        <f t="shared" ref="AQ6:AQ46" si="3">AVERAGE(AP6,AN6,AL6,AJ6,AH6,AF6)</f>
        <v>3</v>
      </c>
      <c r="AR6" s="15"/>
      <c r="AS6" s="15"/>
      <c r="AT6" s="15"/>
      <c r="AU6" s="15"/>
      <c r="AV6" s="15"/>
      <c r="AW6" s="15"/>
    </row>
    <row r="7" spans="1:49" ht="62.25" customHeight="1">
      <c r="A7" s="15"/>
      <c r="B7" s="15"/>
      <c r="C7" s="15">
        <v>6</v>
      </c>
      <c r="E7" s="16" t="s">
        <v>77</v>
      </c>
      <c r="F7" s="17" t="s">
        <v>78</v>
      </c>
      <c r="G7" s="18">
        <v>642.64400000000001</v>
      </c>
      <c r="H7" s="19">
        <v>12720</v>
      </c>
      <c r="I7" s="20">
        <f t="shared" si="0"/>
        <v>19.79322922177753</v>
      </c>
      <c r="J7" s="21">
        <v>0.17138900000000001</v>
      </c>
      <c r="K7" s="21">
        <v>3.3923299999999998</v>
      </c>
      <c r="L7" s="22">
        <f t="shared" si="1"/>
        <v>2.6669261006289307E-4</v>
      </c>
      <c r="M7" s="16"/>
      <c r="N7" s="16"/>
      <c r="O7" s="23">
        <f>VLOOKUP([2]Flooding!F11,[2]Flooding!$F$10:$BD$92,11,FALSE)</f>
        <v>1.1695906432748537</v>
      </c>
      <c r="P7" s="24">
        <f>VLOOKUP([2]Flooding!F11,[2]Flooding!$F$10:$BD$92,12,FALSE)</f>
        <v>1</v>
      </c>
      <c r="Q7" s="25">
        <f>VLOOKUP([2]Flooding!F11,[2]Flooding!$F$10:$BD$92,15,FALSE)</f>
        <v>0.3363914373088685</v>
      </c>
      <c r="R7" s="26">
        <f>VLOOKUP([2]Flooding!F11,[2]Flooding!$F$10:$BD$92,16,FALSE)</f>
        <v>4</v>
      </c>
      <c r="S7" s="27">
        <f>VLOOKUP([2]Flooding!F11,[2]Flooding!$F$10:$BE$92,18,FALSE)</f>
        <v>0.1591194968553459</v>
      </c>
      <c r="T7" s="16">
        <v>1</v>
      </c>
      <c r="U7" s="28">
        <f>VLOOKUP([2]Flooding!F11,[2]Flooding!$F$10:$BE$92,21,FALSE)</f>
        <v>3.4198113207547169E-2</v>
      </c>
      <c r="V7" s="16">
        <v>1</v>
      </c>
      <c r="W7" s="29">
        <v>0.5</v>
      </c>
      <c r="X7" s="30">
        <v>5</v>
      </c>
      <c r="Y7" s="31">
        <v>5.0000000000000001E-3</v>
      </c>
      <c r="Z7" s="30">
        <v>1</v>
      </c>
      <c r="AA7" s="32">
        <f t="shared" si="2"/>
        <v>4.658724786438813</v>
      </c>
      <c r="AB7" s="33"/>
      <c r="AC7" s="15"/>
      <c r="AD7" s="15"/>
      <c r="AE7" s="34" t="s">
        <v>71</v>
      </c>
      <c r="AF7" s="35">
        <v>2</v>
      </c>
      <c r="AG7" s="36" t="s">
        <v>72</v>
      </c>
      <c r="AH7" s="37">
        <v>2</v>
      </c>
      <c r="AI7" s="34" t="s">
        <v>79</v>
      </c>
      <c r="AJ7" s="37">
        <v>3</v>
      </c>
      <c r="AK7" s="34" t="s">
        <v>74</v>
      </c>
      <c r="AL7" s="35">
        <v>3</v>
      </c>
      <c r="AM7" s="34" t="s">
        <v>75</v>
      </c>
      <c r="AN7" s="35">
        <v>4</v>
      </c>
      <c r="AO7" s="38" t="s">
        <v>76</v>
      </c>
      <c r="AP7" s="39">
        <v>4</v>
      </c>
      <c r="AQ7" s="40">
        <f t="shared" si="3"/>
        <v>3</v>
      </c>
      <c r="AR7" s="15"/>
      <c r="AS7" s="15"/>
      <c r="AT7" s="15"/>
      <c r="AU7" s="15"/>
      <c r="AV7" s="15"/>
      <c r="AW7" s="15"/>
    </row>
    <row r="8" spans="1:49" ht="52.9" customHeight="1">
      <c r="A8" s="15"/>
      <c r="B8" s="15"/>
      <c r="C8" s="15">
        <v>6</v>
      </c>
      <c r="D8" s="15"/>
      <c r="E8" s="16" t="s">
        <v>69</v>
      </c>
      <c r="F8" s="17" t="s">
        <v>80</v>
      </c>
      <c r="G8" s="18">
        <v>6416.98</v>
      </c>
      <c r="H8" s="19">
        <v>3864</v>
      </c>
      <c r="I8" s="20">
        <f t="shared" si="0"/>
        <v>0.60215241437560973</v>
      </c>
      <c r="J8" s="21">
        <v>6292.46</v>
      </c>
      <c r="K8" s="21">
        <v>3789.02</v>
      </c>
      <c r="L8" s="22">
        <f t="shared" si="1"/>
        <v>0.98059523809523808</v>
      </c>
      <c r="M8" s="16"/>
      <c r="N8" s="16"/>
      <c r="O8" s="23">
        <f>VLOOKUP([2]Flooding!F12,[2]Flooding!$F$10:$BD$92,11,FALSE)</f>
        <v>0</v>
      </c>
      <c r="P8" s="24">
        <f>VLOOKUP([2]Flooding!F12,[2]Flooding!$F$10:$BD$92,12,FALSE)</f>
        <v>1</v>
      </c>
      <c r="Q8" s="25">
        <f>VLOOKUP([2]Flooding!F12,[2]Flooding!$F$10:$BD$92,15,FALSE)</f>
        <v>0.435546875</v>
      </c>
      <c r="R8" s="26">
        <f>VLOOKUP([2]Flooding!F12,[2]Flooding!$F$10:$BD$92,16,FALSE)</f>
        <v>4</v>
      </c>
      <c r="S8" s="27">
        <f>VLOOKUP([2]Flooding!F12,[2]Flooding!$F$10:$BE$92,18,FALSE)</f>
        <v>0.3584368530020704</v>
      </c>
      <c r="T8" s="16">
        <v>2</v>
      </c>
      <c r="U8" s="28">
        <f>VLOOKUP([2]Flooding!F12,[2]Flooding!$F$10:$BE$92,21,FALSE)</f>
        <v>6.8322981366459631E-2</v>
      </c>
      <c r="V8" s="16">
        <v>1</v>
      </c>
      <c r="W8" s="29">
        <v>0.45</v>
      </c>
      <c r="X8" s="30">
        <v>4</v>
      </c>
      <c r="Y8" s="31">
        <v>5.0000000000000001E-3</v>
      </c>
      <c r="Z8" s="30">
        <v>1</v>
      </c>
      <c r="AA8" s="32">
        <f t="shared" si="2"/>
        <v>1.3267648778962799</v>
      </c>
      <c r="AB8" s="33"/>
      <c r="AC8" s="15"/>
      <c r="AD8" s="15"/>
      <c r="AE8" s="34" t="s">
        <v>71</v>
      </c>
      <c r="AF8" s="35">
        <v>2</v>
      </c>
      <c r="AG8" s="36" t="s">
        <v>72</v>
      </c>
      <c r="AH8" s="37">
        <v>2</v>
      </c>
      <c r="AI8" s="34" t="s">
        <v>81</v>
      </c>
      <c r="AJ8" s="37">
        <v>3</v>
      </c>
      <c r="AK8" s="34" t="s">
        <v>74</v>
      </c>
      <c r="AL8" s="35">
        <v>3</v>
      </c>
      <c r="AM8" s="34" t="s">
        <v>75</v>
      </c>
      <c r="AN8" s="35">
        <v>4</v>
      </c>
      <c r="AO8" s="38" t="s">
        <v>76</v>
      </c>
      <c r="AP8" s="39">
        <v>4</v>
      </c>
      <c r="AQ8" s="40">
        <f t="shared" si="3"/>
        <v>3</v>
      </c>
      <c r="AR8" s="15"/>
      <c r="AS8" s="15"/>
      <c r="AT8" s="15"/>
      <c r="AU8" s="15"/>
      <c r="AV8" s="15"/>
      <c r="AW8" s="15"/>
    </row>
    <row r="9" spans="1:49" ht="52.9" customHeight="1">
      <c r="A9" s="15"/>
      <c r="B9" s="15"/>
      <c r="C9" s="15">
        <v>6</v>
      </c>
      <c r="E9" s="16" t="s">
        <v>77</v>
      </c>
      <c r="F9" s="17" t="s">
        <v>82</v>
      </c>
      <c r="G9" s="18">
        <v>694.41800000000001</v>
      </c>
      <c r="H9" s="19">
        <v>3643</v>
      </c>
      <c r="I9" s="20">
        <f t="shared" si="0"/>
        <v>5.2461197722409265</v>
      </c>
      <c r="J9" s="21">
        <v>103.822</v>
      </c>
      <c r="K9" s="21">
        <v>544.66399999999999</v>
      </c>
      <c r="L9" s="22">
        <f t="shared" si="1"/>
        <v>0.14950974471589348</v>
      </c>
      <c r="M9" s="16"/>
      <c r="N9" s="16"/>
      <c r="O9" s="23">
        <f>VLOOKUP([2]Flooding!F13,[2]Flooding!$F$10:$BD$92,11,FALSE)</f>
        <v>0.3058103975535168</v>
      </c>
      <c r="P9" s="24">
        <f>VLOOKUP([2]Flooding!F13,[2]Flooding!$F$10:$BD$92,12,FALSE)</f>
        <v>1</v>
      </c>
      <c r="Q9" s="25">
        <f>VLOOKUP([2]Flooding!F13,[2]Flooding!$F$10:$BD$92,15,FALSE)</f>
        <v>0.60847880299251866</v>
      </c>
      <c r="R9" s="26">
        <f>VLOOKUP([2]Flooding!F13,[2]Flooding!$F$10:$BD$92,16,FALSE)</f>
        <v>5</v>
      </c>
      <c r="S9" s="27">
        <f>VLOOKUP([2]Flooding!F13,[2]Flooding!$F$10:$BE$92,18,FALSE)</f>
        <v>0.30222344221795222</v>
      </c>
      <c r="T9" s="16">
        <v>2</v>
      </c>
      <c r="U9" s="28">
        <f>VLOOKUP([2]Flooding!F13,[2]Flooding!$F$10:$BE$92,21,FALSE)</f>
        <v>7.4938237716167991E-2</v>
      </c>
      <c r="V9" s="16">
        <v>1</v>
      </c>
      <c r="W9" s="29">
        <v>0.45</v>
      </c>
      <c r="X9" s="30">
        <v>4</v>
      </c>
      <c r="Y9" s="31">
        <v>5.0000000000000001E-3</v>
      </c>
      <c r="Z9" s="30">
        <v>1</v>
      </c>
      <c r="AA9" s="32">
        <f t="shared" si="2"/>
        <v>2.0913905357431464</v>
      </c>
      <c r="AB9" s="33"/>
      <c r="AC9" s="15"/>
      <c r="AD9" s="15"/>
      <c r="AE9" s="34" t="s">
        <v>71</v>
      </c>
      <c r="AF9" s="35">
        <v>2</v>
      </c>
      <c r="AG9" s="36" t="s">
        <v>72</v>
      </c>
      <c r="AH9" s="37">
        <v>2</v>
      </c>
      <c r="AI9" s="34" t="s">
        <v>83</v>
      </c>
      <c r="AJ9" s="37">
        <v>3</v>
      </c>
      <c r="AK9" s="34" t="s">
        <v>74</v>
      </c>
      <c r="AL9" s="35">
        <v>3</v>
      </c>
      <c r="AM9" s="34" t="s">
        <v>75</v>
      </c>
      <c r="AN9" s="35">
        <v>4</v>
      </c>
      <c r="AO9" s="38" t="s">
        <v>76</v>
      </c>
      <c r="AP9" s="39">
        <v>4</v>
      </c>
      <c r="AQ9" s="40">
        <f t="shared" si="3"/>
        <v>3</v>
      </c>
      <c r="AR9" s="15"/>
      <c r="AS9" s="15"/>
      <c r="AT9" s="15"/>
      <c r="AU9" s="15"/>
      <c r="AV9" s="15"/>
      <c r="AW9" s="15"/>
    </row>
    <row r="10" spans="1:49" ht="52.9" customHeight="1">
      <c r="A10" s="15"/>
      <c r="B10" s="15"/>
      <c r="C10" s="15">
        <v>6</v>
      </c>
      <c r="D10" s="15"/>
      <c r="E10" s="16" t="s">
        <v>77</v>
      </c>
      <c r="F10" s="17" t="s">
        <v>84</v>
      </c>
      <c r="G10" s="18">
        <v>849.21500000000003</v>
      </c>
      <c r="H10" s="19">
        <v>1660</v>
      </c>
      <c r="I10" s="20">
        <f t="shared" si="0"/>
        <v>1.9547464423025971</v>
      </c>
      <c r="J10" s="21">
        <v>376.53699999999998</v>
      </c>
      <c r="K10" s="21">
        <v>736.03599999999994</v>
      </c>
      <c r="L10" s="22">
        <f t="shared" si="1"/>
        <v>0.44339518072289152</v>
      </c>
      <c r="M10" s="16"/>
      <c r="N10" s="16"/>
      <c r="O10" s="23">
        <f>VLOOKUP([2]Flooding!F14,[2]Flooding!$F$10:$BD$92,11,FALSE)</f>
        <v>1.953125</v>
      </c>
      <c r="P10" s="24">
        <f>VLOOKUP([2]Flooding!F14,[2]Flooding!$F$10:$BD$92,12,FALSE)</f>
        <v>1</v>
      </c>
      <c r="Q10" s="25">
        <f>VLOOKUP([2]Flooding!F14,[2]Flooding!$F$10:$BD$92,15,FALSE)</f>
        <v>0.58196721311475408</v>
      </c>
      <c r="R10" s="26">
        <f>VLOOKUP([2]Flooding!F14,[2]Flooding!$F$10:$BD$92,16,FALSE)</f>
        <v>5</v>
      </c>
      <c r="S10" s="27">
        <f>VLOOKUP([2]Flooding!F14,[2]Flooding!$F$10:$BE$92,18,FALSE)</f>
        <v>0.38313253012048193</v>
      </c>
      <c r="T10" s="16">
        <v>2</v>
      </c>
      <c r="U10" s="28">
        <f>VLOOKUP([2]Flooding!F14,[2]Flooding!$F$10:$BE$92,21,FALSE)</f>
        <v>9.9397590361445784E-2</v>
      </c>
      <c r="V10" s="16">
        <v>1</v>
      </c>
      <c r="W10" s="29">
        <v>0.55000000000000004</v>
      </c>
      <c r="X10" s="30">
        <v>5</v>
      </c>
      <c r="Y10" s="31">
        <v>5.0000000000000001E-3</v>
      </c>
      <c r="Z10" s="30">
        <v>1</v>
      </c>
      <c r="AA10" s="32">
        <f t="shared" si="2"/>
        <v>1.7229798287371796</v>
      </c>
      <c r="AB10" s="33"/>
      <c r="AC10" s="15"/>
      <c r="AD10" s="15"/>
      <c r="AE10" s="34" t="s">
        <v>71</v>
      </c>
      <c r="AF10" s="35">
        <v>2</v>
      </c>
      <c r="AG10" s="36" t="s">
        <v>72</v>
      </c>
      <c r="AH10" s="37">
        <v>2</v>
      </c>
      <c r="AI10" s="34" t="s">
        <v>85</v>
      </c>
      <c r="AJ10" s="37">
        <v>3</v>
      </c>
      <c r="AK10" s="34" t="s">
        <v>74</v>
      </c>
      <c r="AL10" s="35">
        <v>3</v>
      </c>
      <c r="AM10" s="34" t="s">
        <v>75</v>
      </c>
      <c r="AN10" s="35">
        <v>4</v>
      </c>
      <c r="AO10" s="38" t="s">
        <v>76</v>
      </c>
      <c r="AP10" s="39">
        <v>4</v>
      </c>
      <c r="AQ10" s="40">
        <f t="shared" si="3"/>
        <v>3</v>
      </c>
      <c r="AR10" s="15"/>
      <c r="AS10" s="15"/>
      <c r="AT10" s="15"/>
      <c r="AU10" s="15"/>
      <c r="AV10" s="15"/>
      <c r="AW10" s="15"/>
    </row>
    <row r="11" spans="1:49" ht="52.9" customHeight="1">
      <c r="A11" s="15"/>
      <c r="B11" s="15"/>
      <c r="C11" s="15">
        <v>6</v>
      </c>
      <c r="E11" s="16" t="s">
        <v>77</v>
      </c>
      <c r="F11" s="17" t="s">
        <v>86</v>
      </c>
      <c r="G11" s="18">
        <v>1032.48</v>
      </c>
      <c r="H11" s="19">
        <v>4925</v>
      </c>
      <c r="I11" s="20">
        <f t="shared" si="0"/>
        <v>4.7700681853401514</v>
      </c>
      <c r="J11" s="21">
        <v>456.19099999999997</v>
      </c>
      <c r="K11" s="21">
        <v>2176.06</v>
      </c>
      <c r="L11" s="22">
        <f t="shared" si="1"/>
        <v>0.44183959390862942</v>
      </c>
      <c r="M11" s="16"/>
      <c r="N11" s="16"/>
      <c r="O11" s="23">
        <f>VLOOKUP([2]Flooding!F15,[2]Flooding!$F$10:$BD$92,11,FALSE)</f>
        <v>0</v>
      </c>
      <c r="P11" s="24">
        <f>VLOOKUP([2]Flooding!F15,[2]Flooding!$F$10:$BD$92,12,FALSE)</f>
        <v>1</v>
      </c>
      <c r="Q11" s="25">
        <f>VLOOKUP([2]Flooding!F19,[2]Flooding!$F$19:$BD$92,15,FALSE)</f>
        <v>0.41849148418491483</v>
      </c>
      <c r="R11" s="26">
        <v>4</v>
      </c>
      <c r="S11" s="27">
        <f>VLOOKUP([2]Flooding!F15,[2]Flooding!$F$10:$BE$92,18,FALSE)</f>
        <v>8.6222143615139718E-2</v>
      </c>
      <c r="T11" s="16">
        <v>1</v>
      </c>
      <c r="U11" s="28">
        <v>3.2000000000000002E-3</v>
      </c>
      <c r="V11" s="16">
        <v>1</v>
      </c>
      <c r="W11" s="29">
        <v>0.55000000000000004</v>
      </c>
      <c r="X11" s="30">
        <v>5</v>
      </c>
      <c r="Y11" s="31">
        <v>5.0000000000000001E-3</v>
      </c>
      <c r="Z11" s="30">
        <v>1</v>
      </c>
      <c r="AA11" s="32">
        <f t="shared" si="2"/>
        <v>2.1427150548258815</v>
      </c>
      <c r="AB11" s="33"/>
      <c r="AC11" s="15"/>
      <c r="AD11" s="15"/>
      <c r="AE11" s="34" t="s">
        <v>71</v>
      </c>
      <c r="AF11" s="35">
        <v>2</v>
      </c>
      <c r="AG11" s="36" t="s">
        <v>72</v>
      </c>
      <c r="AH11" s="37">
        <v>2</v>
      </c>
      <c r="AI11" s="34" t="s">
        <v>87</v>
      </c>
      <c r="AJ11" s="37">
        <v>3</v>
      </c>
      <c r="AK11" s="34" t="s">
        <v>74</v>
      </c>
      <c r="AL11" s="35">
        <v>3</v>
      </c>
      <c r="AM11" s="34" t="s">
        <v>75</v>
      </c>
      <c r="AN11" s="35">
        <v>4</v>
      </c>
      <c r="AO11" s="38" t="s">
        <v>76</v>
      </c>
      <c r="AP11" s="39">
        <v>4</v>
      </c>
      <c r="AQ11" s="40">
        <f t="shared" si="3"/>
        <v>3</v>
      </c>
      <c r="AR11" s="15"/>
      <c r="AS11" s="15"/>
      <c r="AT11" s="15"/>
      <c r="AU11" s="15"/>
      <c r="AV11" s="15"/>
      <c r="AW11" s="15"/>
    </row>
    <row r="12" spans="1:49" ht="52.9" customHeight="1">
      <c r="A12" s="15"/>
      <c r="B12" s="15"/>
      <c r="C12" s="15">
        <v>6</v>
      </c>
      <c r="D12" s="15"/>
      <c r="E12" s="16" t="s">
        <v>77</v>
      </c>
      <c r="F12" s="17" t="s">
        <v>88</v>
      </c>
      <c r="G12" s="18">
        <v>1001.17</v>
      </c>
      <c r="H12" s="19">
        <v>1438</v>
      </c>
      <c r="I12" s="20">
        <f t="shared" si="0"/>
        <v>1.436319506177772</v>
      </c>
      <c r="J12" s="21">
        <v>0.881131</v>
      </c>
      <c r="K12" s="21">
        <v>1.26559</v>
      </c>
      <c r="L12" s="22">
        <f t="shared" si="1"/>
        <v>8.8010431154381087E-4</v>
      </c>
      <c r="M12" s="16"/>
      <c r="N12" s="16"/>
      <c r="O12" s="23">
        <f>VLOOKUP([2]Flooding!F16,[2]Flooding!$F$10:$BD$92,11,FALSE)</f>
        <v>10</v>
      </c>
      <c r="P12" s="24">
        <f>VLOOKUP([2]Flooding!F16,[2]Flooding!$F$10:$BD$92,12,FALSE)</f>
        <v>2</v>
      </c>
      <c r="Q12" s="25">
        <v>0.45450000000000002</v>
      </c>
      <c r="R12" s="26">
        <v>4</v>
      </c>
      <c r="S12" s="27">
        <f>VLOOKUP([2]Flooding!F16,[2]Flooding!$F$10:$BE$92,18,FALSE)</f>
        <v>0.13578869047619047</v>
      </c>
      <c r="T12" s="16">
        <v>1</v>
      </c>
      <c r="U12" s="28">
        <v>2.4299999999999999E-2</v>
      </c>
      <c r="V12" s="16">
        <v>1</v>
      </c>
      <c r="W12" s="29">
        <v>0.55000000000000004</v>
      </c>
      <c r="X12" s="30">
        <v>5</v>
      </c>
      <c r="Y12" s="31">
        <v>5.0000000000000001E-3</v>
      </c>
      <c r="Z12" s="30">
        <v>1</v>
      </c>
      <c r="AA12" s="32">
        <f t="shared" si="2"/>
        <v>1.7620180327756605</v>
      </c>
      <c r="AB12" s="33"/>
      <c r="AC12" s="15"/>
      <c r="AD12" s="15"/>
      <c r="AE12" s="34" t="s">
        <v>71</v>
      </c>
      <c r="AF12" s="35">
        <v>2</v>
      </c>
      <c r="AG12" s="36" t="s">
        <v>72</v>
      </c>
      <c r="AH12" s="37">
        <v>2</v>
      </c>
      <c r="AI12" s="34" t="s">
        <v>89</v>
      </c>
      <c r="AJ12" s="37">
        <v>3</v>
      </c>
      <c r="AK12" s="34" t="s">
        <v>74</v>
      </c>
      <c r="AL12" s="35">
        <v>3</v>
      </c>
      <c r="AM12" s="34" t="s">
        <v>75</v>
      </c>
      <c r="AN12" s="35">
        <v>4</v>
      </c>
      <c r="AO12" s="38" t="s">
        <v>76</v>
      </c>
      <c r="AP12" s="39">
        <v>4</v>
      </c>
      <c r="AQ12" s="40">
        <f t="shared" si="3"/>
        <v>3</v>
      </c>
      <c r="AR12" s="15"/>
      <c r="AS12" s="15"/>
      <c r="AT12" s="15"/>
      <c r="AU12" s="15"/>
      <c r="AV12" s="15"/>
      <c r="AW12" s="15"/>
    </row>
    <row r="13" spans="1:49" ht="52.9" customHeight="1">
      <c r="A13" s="15"/>
      <c r="B13" s="15"/>
      <c r="C13" s="15">
        <v>6</v>
      </c>
      <c r="E13" s="16" t="s">
        <v>77</v>
      </c>
      <c r="F13" s="17" t="s">
        <v>90</v>
      </c>
      <c r="G13" s="18">
        <v>824.61199999999997</v>
      </c>
      <c r="H13" s="19">
        <v>3786</v>
      </c>
      <c r="I13" s="20">
        <f t="shared" si="0"/>
        <v>4.5912501879671899</v>
      </c>
      <c r="J13" s="21">
        <v>149.24600000000001</v>
      </c>
      <c r="K13" s="21">
        <v>685.22500000000002</v>
      </c>
      <c r="L13" s="22">
        <f t="shared" si="1"/>
        <v>0.18098917062863182</v>
      </c>
      <c r="M13" s="16"/>
      <c r="N13" s="16"/>
      <c r="O13" s="23">
        <f>VLOOKUP([2]Flooding!F17,[2]Flooding!$F$10:$BD$92,11,FALSE)</f>
        <v>0</v>
      </c>
      <c r="P13" s="24">
        <f>VLOOKUP([2]Flooding!F17,[2]Flooding!$F$10:$BD$92,12,FALSE)</f>
        <v>1</v>
      </c>
      <c r="Q13" s="25">
        <v>0.35460000000000003</v>
      </c>
      <c r="R13" s="26">
        <v>4</v>
      </c>
      <c r="S13" s="27">
        <f>VLOOKUP([2]Flooding!F17,[2]Flooding!$F$10:$BE$92,18,FALSE)</f>
        <v>0.2238069116840373</v>
      </c>
      <c r="T13" s="16">
        <v>2</v>
      </c>
      <c r="U13" s="28">
        <v>0.01</v>
      </c>
      <c r="V13" s="16">
        <v>1</v>
      </c>
      <c r="W13" s="29">
        <v>0.55000000000000004</v>
      </c>
      <c r="X13" s="30">
        <v>5</v>
      </c>
      <c r="Y13" s="31">
        <v>5.0000000000000001E-3</v>
      </c>
      <c r="Z13" s="30">
        <v>1</v>
      </c>
      <c r="AA13" s="32">
        <f t="shared" si="2"/>
        <v>2.1358428499418713</v>
      </c>
      <c r="AB13" s="33"/>
      <c r="AC13" s="15"/>
      <c r="AD13" s="15"/>
      <c r="AE13" s="34" t="s">
        <v>71</v>
      </c>
      <c r="AF13" s="35">
        <v>2</v>
      </c>
      <c r="AG13" s="36" t="s">
        <v>72</v>
      </c>
      <c r="AH13" s="37">
        <v>2</v>
      </c>
      <c r="AI13" s="34" t="s">
        <v>91</v>
      </c>
      <c r="AJ13" s="37">
        <v>3</v>
      </c>
      <c r="AK13" s="34" t="s">
        <v>74</v>
      </c>
      <c r="AL13" s="35">
        <v>3</v>
      </c>
      <c r="AM13" s="34" t="s">
        <v>75</v>
      </c>
      <c r="AN13" s="35">
        <v>4</v>
      </c>
      <c r="AO13" s="38" t="s">
        <v>76</v>
      </c>
      <c r="AP13" s="39">
        <v>4</v>
      </c>
      <c r="AQ13" s="40">
        <f t="shared" si="3"/>
        <v>3</v>
      </c>
      <c r="AR13" s="15"/>
      <c r="AS13" s="15"/>
      <c r="AT13" s="15"/>
      <c r="AU13" s="15"/>
      <c r="AV13" s="15"/>
      <c r="AW13" s="15"/>
    </row>
    <row r="14" spans="1:49" ht="52.9" customHeight="1">
      <c r="A14" s="15"/>
      <c r="B14" s="15"/>
      <c r="C14" s="15">
        <v>6</v>
      </c>
      <c r="D14" s="15"/>
      <c r="E14" s="16" t="s">
        <v>69</v>
      </c>
      <c r="F14" s="17" t="s">
        <v>92</v>
      </c>
      <c r="G14" s="18">
        <v>773.38300000000004</v>
      </c>
      <c r="H14" s="19">
        <v>1349</v>
      </c>
      <c r="I14" s="20">
        <f t="shared" si="0"/>
        <v>1.7442845265541134</v>
      </c>
      <c r="J14" s="21">
        <v>557.79</v>
      </c>
      <c r="K14" s="21">
        <v>972.94200000000001</v>
      </c>
      <c r="L14" s="22">
        <f t="shared" si="1"/>
        <v>0.72123202372127504</v>
      </c>
      <c r="M14" s="16"/>
      <c r="N14" s="16"/>
      <c r="O14" s="23">
        <f>VLOOKUP([2]Flooding!F18,[2]Flooding!$F$10:$BD$92,11,FALSE)</f>
        <v>4.3381535038932144</v>
      </c>
      <c r="P14" s="24">
        <f>VLOOKUP([2]Flooding!F18,[2]Flooding!$F$10:$BD$92,12,FALSE)</f>
        <v>1</v>
      </c>
      <c r="Q14" s="25">
        <v>0.53369999999999995</v>
      </c>
      <c r="R14" s="26">
        <v>5</v>
      </c>
      <c r="S14" s="27">
        <f>VLOOKUP([2]Flooding!F24,[2]Flooding!$F$10:$BE$92,18,FALSE)</f>
        <v>0.2950333580429948</v>
      </c>
      <c r="T14" s="16">
        <v>2</v>
      </c>
      <c r="U14" s="28">
        <v>8.2000000000000007E-3</v>
      </c>
      <c r="V14" s="16">
        <v>1</v>
      </c>
      <c r="W14" s="29">
        <v>0.45</v>
      </c>
      <c r="X14" s="30">
        <v>4</v>
      </c>
      <c r="Y14" s="31">
        <v>5.0000000000000001E-3</v>
      </c>
      <c r="Z14" s="30">
        <v>1</v>
      </c>
      <c r="AA14" s="32">
        <f t="shared" si="2"/>
        <v>1.5065529807661846</v>
      </c>
      <c r="AB14" s="33"/>
      <c r="AC14" s="15"/>
      <c r="AD14" s="15"/>
      <c r="AE14" s="34" t="s">
        <v>71</v>
      </c>
      <c r="AF14" s="35">
        <v>2</v>
      </c>
      <c r="AG14" s="36" t="s">
        <v>72</v>
      </c>
      <c r="AH14" s="37">
        <v>2</v>
      </c>
      <c r="AI14" s="34" t="s">
        <v>81</v>
      </c>
      <c r="AJ14" s="37">
        <v>3</v>
      </c>
      <c r="AK14" s="34" t="s">
        <v>74</v>
      </c>
      <c r="AL14" s="35">
        <v>3</v>
      </c>
      <c r="AM14" s="34" t="s">
        <v>75</v>
      </c>
      <c r="AN14" s="35">
        <v>4</v>
      </c>
      <c r="AO14" s="38" t="s">
        <v>76</v>
      </c>
      <c r="AP14" s="39">
        <v>4</v>
      </c>
      <c r="AQ14" s="40">
        <f t="shared" si="3"/>
        <v>3</v>
      </c>
      <c r="AR14" s="15"/>
      <c r="AS14" s="15"/>
      <c r="AT14" s="15"/>
      <c r="AU14" s="15"/>
      <c r="AV14" s="15"/>
      <c r="AW14" s="15"/>
    </row>
    <row r="15" spans="1:49" ht="52.9" customHeight="1">
      <c r="A15" s="15"/>
      <c r="B15" s="15"/>
      <c r="C15" s="15">
        <v>6</v>
      </c>
      <c r="E15" s="16" t="s">
        <v>69</v>
      </c>
      <c r="F15" s="17" t="s">
        <v>93</v>
      </c>
      <c r="G15" s="18">
        <v>1127.28</v>
      </c>
      <c r="H15" s="19">
        <v>1243</v>
      </c>
      <c r="I15" s="20">
        <f t="shared" si="0"/>
        <v>1.1026541764246682</v>
      </c>
      <c r="J15" s="21">
        <v>889.84799999999996</v>
      </c>
      <c r="K15" s="21">
        <v>981.19100000000003</v>
      </c>
      <c r="L15" s="22">
        <f t="shared" si="1"/>
        <v>0.78937329042638782</v>
      </c>
      <c r="M15" s="16"/>
      <c r="N15" s="16"/>
      <c r="O15" s="23">
        <f>VLOOKUP([2]Flooding!F19,[2]Flooding!$F$10:$BD$92,11,FALSE)</f>
        <v>0</v>
      </c>
      <c r="P15" s="24">
        <f>VLOOKUP([2]Flooding!F19,[2]Flooding!$F$10:$BD$92,12,FALSE)</f>
        <v>1</v>
      </c>
      <c r="Q15" s="25">
        <v>0.3846</v>
      </c>
      <c r="R15" s="26">
        <f>VLOOKUP([2]Flooding!F19,[2]Flooding!$F$10:$BD$92,16,FALSE)</f>
        <v>4</v>
      </c>
      <c r="S15" s="27">
        <f>VLOOKUP([2]Flooding!F25,[2]Flooding!$F$10:$BE$92,18,FALSE)</f>
        <v>0.3161705551086082</v>
      </c>
      <c r="T15" s="16">
        <v>2</v>
      </c>
      <c r="U15" s="28">
        <v>1.0500000000000001E-2</v>
      </c>
      <c r="V15" s="16">
        <v>1</v>
      </c>
      <c r="W15" s="29">
        <v>0.45</v>
      </c>
      <c r="X15" s="30">
        <v>4</v>
      </c>
      <c r="Y15" s="31">
        <v>5.0000000000000001E-3</v>
      </c>
      <c r="Z15" s="30">
        <v>1</v>
      </c>
      <c r="AA15" s="32">
        <f t="shared" si="2"/>
        <v>1.4031374552555462</v>
      </c>
      <c r="AB15" s="33"/>
      <c r="AC15" s="15"/>
      <c r="AD15" s="15"/>
      <c r="AE15" s="34" t="s">
        <v>71</v>
      </c>
      <c r="AF15" s="35">
        <v>2</v>
      </c>
      <c r="AG15" s="36" t="s">
        <v>72</v>
      </c>
      <c r="AH15" s="37">
        <v>2</v>
      </c>
      <c r="AI15" s="34" t="s">
        <v>94</v>
      </c>
      <c r="AJ15" s="37">
        <v>3</v>
      </c>
      <c r="AK15" s="34" t="s">
        <v>74</v>
      </c>
      <c r="AL15" s="35">
        <v>3</v>
      </c>
      <c r="AM15" s="34" t="s">
        <v>75</v>
      </c>
      <c r="AN15" s="35">
        <v>4</v>
      </c>
      <c r="AO15" s="38" t="s">
        <v>76</v>
      </c>
      <c r="AP15" s="39">
        <v>4</v>
      </c>
      <c r="AQ15" s="40">
        <f t="shared" si="3"/>
        <v>3</v>
      </c>
      <c r="AR15" s="15"/>
      <c r="AS15" s="15"/>
      <c r="AT15" s="15"/>
      <c r="AU15" s="15"/>
      <c r="AV15" s="15"/>
      <c r="AW15" s="15"/>
    </row>
    <row r="16" spans="1:49" ht="52.9" customHeight="1">
      <c r="A16" s="15"/>
      <c r="B16" s="15"/>
      <c r="C16" s="15">
        <v>6</v>
      </c>
      <c r="D16" s="15"/>
      <c r="E16" s="16" t="s">
        <v>69</v>
      </c>
      <c r="F16" s="17" t="s">
        <v>95</v>
      </c>
      <c r="G16" s="18">
        <v>1781.93</v>
      </c>
      <c r="H16" s="19">
        <v>3166</v>
      </c>
      <c r="I16" s="20">
        <f t="shared" si="0"/>
        <v>1.7767252361203862</v>
      </c>
      <c r="J16" s="21">
        <v>1522.93</v>
      </c>
      <c r="K16" s="21">
        <v>2705.83</v>
      </c>
      <c r="L16" s="22">
        <f t="shared" si="1"/>
        <v>0.85465255843335441</v>
      </c>
      <c r="M16" s="16"/>
      <c r="N16" s="16"/>
      <c r="O16" s="23">
        <f>VLOOKUP([2]Flooding!F20,[2]Flooding!$F$10:$BD$92,11,FALSE)</f>
        <v>2.1798365122615802</v>
      </c>
      <c r="P16" s="24">
        <f>VLOOKUP([2]Flooding!F20,[2]Flooding!$F$10:$BD$92,12,FALSE)</f>
        <v>1</v>
      </c>
      <c r="Q16" s="25">
        <v>0.27479999999999999</v>
      </c>
      <c r="R16" s="26">
        <v>3</v>
      </c>
      <c r="S16" s="27">
        <f>VLOOKUP([2]Flooding!F26,[2]Flooding!$F$10:$BE$92,18,FALSE)</f>
        <v>0.24036639292482628</v>
      </c>
      <c r="T16" s="16">
        <v>2</v>
      </c>
      <c r="U16" s="28">
        <v>4.1000000000000003E-3</v>
      </c>
      <c r="V16" s="16">
        <v>1</v>
      </c>
      <c r="W16" s="29">
        <v>0.45</v>
      </c>
      <c r="X16" s="30">
        <v>4</v>
      </c>
      <c r="Y16" s="31">
        <v>5.0000000000000001E-3</v>
      </c>
      <c r="Z16" s="30">
        <v>1</v>
      </c>
      <c r="AA16" s="32">
        <f t="shared" si="2"/>
        <v>1.5028486048408685</v>
      </c>
      <c r="AB16" s="33"/>
      <c r="AC16" s="15"/>
      <c r="AD16" s="15"/>
      <c r="AE16" s="34" t="s">
        <v>71</v>
      </c>
      <c r="AF16" s="35">
        <v>2</v>
      </c>
      <c r="AG16" s="36" t="s">
        <v>72</v>
      </c>
      <c r="AH16" s="37">
        <v>2</v>
      </c>
      <c r="AI16" s="34" t="s">
        <v>81</v>
      </c>
      <c r="AJ16" s="37">
        <v>3</v>
      </c>
      <c r="AK16" s="34" t="s">
        <v>74</v>
      </c>
      <c r="AL16" s="35">
        <v>3</v>
      </c>
      <c r="AM16" s="34" t="s">
        <v>75</v>
      </c>
      <c r="AN16" s="35">
        <v>4</v>
      </c>
      <c r="AO16" s="38" t="s">
        <v>76</v>
      </c>
      <c r="AP16" s="39">
        <v>4</v>
      </c>
      <c r="AQ16" s="40">
        <f t="shared" si="3"/>
        <v>3</v>
      </c>
      <c r="AR16" s="15"/>
      <c r="AS16" s="15"/>
      <c r="AT16" s="15"/>
      <c r="AU16" s="15"/>
      <c r="AV16" s="15"/>
      <c r="AW16" s="15"/>
    </row>
    <row r="17" spans="1:49" ht="52.9" customHeight="1">
      <c r="A17" s="15"/>
      <c r="B17" s="15"/>
      <c r="C17" s="15">
        <v>6</v>
      </c>
      <c r="E17" s="16" t="s">
        <v>77</v>
      </c>
      <c r="F17" s="17" t="s">
        <v>96</v>
      </c>
      <c r="G17" s="18">
        <v>1290.07</v>
      </c>
      <c r="H17" s="19">
        <v>5446</v>
      </c>
      <c r="I17" s="20">
        <f t="shared" si="0"/>
        <v>4.2214763539962954</v>
      </c>
      <c r="J17" s="21">
        <v>795.452</v>
      </c>
      <c r="K17" s="21">
        <v>3357.98</v>
      </c>
      <c r="L17" s="22">
        <f t="shared" si="1"/>
        <v>0.61659566654425269</v>
      </c>
      <c r="M17" s="16"/>
      <c r="N17" s="16"/>
      <c r="O17" s="23">
        <f>VLOOKUP([2]Flooding!F21,[2]Flooding!$F$10:$BD$92,11,FALSE)</f>
        <v>9.0775988286969262</v>
      </c>
      <c r="P17" s="24">
        <f>VLOOKUP([2]Flooding!F21,[2]Flooding!$F$10:$BD$92,12,FALSE)</f>
        <v>2</v>
      </c>
      <c r="Q17" s="25">
        <v>0.40279999999999999</v>
      </c>
      <c r="R17" s="26">
        <f>VLOOKUP([2]Flooding!F21,[2]Flooding!$F$10:$BD$92,16,FALSE)</f>
        <v>4</v>
      </c>
      <c r="S17" s="27">
        <v>0.05</v>
      </c>
      <c r="T17" s="16">
        <v>1</v>
      </c>
      <c r="U17" s="28">
        <v>3.5000000000000001E-3</v>
      </c>
      <c r="V17" s="16">
        <v>1</v>
      </c>
      <c r="W17" s="29">
        <v>0.45</v>
      </c>
      <c r="X17" s="30">
        <v>4</v>
      </c>
      <c r="Y17" s="31">
        <v>5.0000000000000001E-3</v>
      </c>
      <c r="Z17" s="30">
        <v>1</v>
      </c>
      <c r="AA17" s="32">
        <f t="shared" si="2"/>
        <v>2.0452460589993824</v>
      </c>
      <c r="AB17" s="33"/>
      <c r="AC17" s="15"/>
      <c r="AD17" s="15"/>
      <c r="AE17" s="34" t="s">
        <v>71</v>
      </c>
      <c r="AF17" s="35">
        <v>2</v>
      </c>
      <c r="AG17" s="36" t="s">
        <v>72</v>
      </c>
      <c r="AH17" s="37">
        <v>2</v>
      </c>
      <c r="AI17" s="34" t="s">
        <v>97</v>
      </c>
      <c r="AJ17" s="37">
        <v>3</v>
      </c>
      <c r="AK17" s="34" t="s">
        <v>74</v>
      </c>
      <c r="AL17" s="35">
        <v>3</v>
      </c>
      <c r="AM17" s="34" t="s">
        <v>75</v>
      </c>
      <c r="AN17" s="35">
        <v>4</v>
      </c>
      <c r="AO17" s="38" t="s">
        <v>76</v>
      </c>
      <c r="AP17" s="39">
        <v>4</v>
      </c>
      <c r="AQ17" s="40">
        <f t="shared" si="3"/>
        <v>3</v>
      </c>
      <c r="AR17" s="15"/>
      <c r="AS17" s="15"/>
      <c r="AT17" s="15"/>
      <c r="AU17" s="15"/>
      <c r="AV17" s="15"/>
      <c r="AW17" s="15"/>
    </row>
    <row r="18" spans="1:49" ht="52.9" customHeight="1">
      <c r="A18" s="15"/>
      <c r="B18" s="15"/>
      <c r="C18" s="15">
        <v>6</v>
      </c>
      <c r="D18" s="15"/>
      <c r="E18" s="16" t="s">
        <v>69</v>
      </c>
      <c r="F18" s="17" t="s">
        <v>98</v>
      </c>
      <c r="G18" s="18">
        <v>1274.75</v>
      </c>
      <c r="H18" s="19">
        <v>1570</v>
      </c>
      <c r="I18" s="20">
        <f t="shared" si="0"/>
        <v>1.2316140419690136</v>
      </c>
      <c r="J18" s="21">
        <v>1251.69</v>
      </c>
      <c r="K18" s="21">
        <v>1541.59</v>
      </c>
      <c r="L18" s="22">
        <f t="shared" si="1"/>
        <v>0.9819044585987261</v>
      </c>
      <c r="M18" s="16"/>
      <c r="N18" s="16"/>
      <c r="O18" s="23">
        <f>VLOOKUP([2]Flooding!F22,[2]Flooding!$F$10:$BD$92,11,FALSE)</f>
        <v>3.0392156862745097</v>
      </c>
      <c r="P18" s="24">
        <f>VLOOKUP([2]Flooding!F22,[2]Flooding!$F$10:$BD$92,12,FALSE)</f>
        <v>1</v>
      </c>
      <c r="Q18" s="25">
        <v>0.18970000000000001</v>
      </c>
      <c r="R18" s="26">
        <v>3</v>
      </c>
      <c r="S18" s="27">
        <v>0.06</v>
      </c>
      <c r="T18" s="16">
        <v>2</v>
      </c>
      <c r="U18" s="28">
        <v>2.5000000000000001E-3</v>
      </c>
      <c r="V18" s="16">
        <v>1</v>
      </c>
      <c r="W18" s="29">
        <v>0.55000000000000004</v>
      </c>
      <c r="X18" s="30">
        <v>5</v>
      </c>
      <c r="Y18" s="31">
        <v>5.0000000000000001E-3</v>
      </c>
      <c r="Z18" s="30">
        <v>1</v>
      </c>
      <c r="AA18" s="32">
        <f t="shared" si="2"/>
        <v>1.5486023403281688</v>
      </c>
      <c r="AB18" s="33"/>
      <c r="AC18" s="15"/>
      <c r="AD18" s="15"/>
      <c r="AE18" s="34" t="s">
        <v>71</v>
      </c>
      <c r="AF18" s="35">
        <v>2</v>
      </c>
      <c r="AG18" s="36" t="s">
        <v>72</v>
      </c>
      <c r="AH18" s="37">
        <v>2</v>
      </c>
      <c r="AI18" s="34" t="s">
        <v>97</v>
      </c>
      <c r="AJ18" s="37">
        <v>3</v>
      </c>
      <c r="AK18" s="34" t="s">
        <v>74</v>
      </c>
      <c r="AL18" s="35">
        <v>3</v>
      </c>
      <c r="AM18" s="34" t="s">
        <v>75</v>
      </c>
      <c r="AN18" s="35">
        <v>4</v>
      </c>
      <c r="AO18" s="38" t="s">
        <v>76</v>
      </c>
      <c r="AP18" s="39">
        <v>4</v>
      </c>
      <c r="AQ18" s="40">
        <f t="shared" si="3"/>
        <v>3</v>
      </c>
      <c r="AR18" s="15"/>
      <c r="AS18" s="15"/>
      <c r="AT18" s="15"/>
      <c r="AU18" s="15"/>
      <c r="AV18" s="15"/>
      <c r="AW18" s="15"/>
    </row>
    <row r="19" spans="1:49" ht="52.9" customHeight="1">
      <c r="A19" s="15"/>
      <c r="B19" s="15"/>
      <c r="C19" s="15">
        <v>6</v>
      </c>
      <c r="E19" s="16" t="s">
        <v>77</v>
      </c>
      <c r="F19" s="17" t="s">
        <v>99</v>
      </c>
      <c r="G19" s="18">
        <v>722.19799999999998</v>
      </c>
      <c r="H19" s="19">
        <v>2326</v>
      </c>
      <c r="I19" s="20">
        <f t="shared" si="0"/>
        <v>3.2207234027233529</v>
      </c>
      <c r="J19" s="21">
        <v>19.424499999999998</v>
      </c>
      <c r="K19" s="21">
        <v>62.560899999999997</v>
      </c>
      <c r="L19" s="22">
        <f t="shared" si="1"/>
        <v>2.6896345657781599E-2</v>
      </c>
      <c r="M19" s="16"/>
      <c r="N19" s="16"/>
      <c r="O19" s="23">
        <f>VLOOKUP([2]Flooding!F23,[2]Flooding!$F$10:$BD$92,11,FALSE)</f>
        <v>3.2846715328467155</v>
      </c>
      <c r="P19" s="24">
        <f>VLOOKUP([2]Flooding!F23,[2]Flooding!$F$10:$BD$92,12,FALSE)</f>
        <v>1</v>
      </c>
      <c r="Q19" s="25">
        <v>0.38529999999999998</v>
      </c>
      <c r="R19" s="26">
        <v>4</v>
      </c>
      <c r="S19" s="27">
        <v>0.06</v>
      </c>
      <c r="T19" s="16">
        <v>2</v>
      </c>
      <c r="U19" s="28">
        <v>1.2999999999999999E-3</v>
      </c>
      <c r="V19" s="16">
        <v>1</v>
      </c>
      <c r="W19" s="29">
        <v>0.45</v>
      </c>
      <c r="X19" s="30">
        <v>4</v>
      </c>
      <c r="Y19" s="31">
        <v>5.0000000000000001E-3</v>
      </c>
      <c r="Z19" s="30">
        <v>1</v>
      </c>
      <c r="AA19" s="32">
        <f t="shared" si="2"/>
        <v>1.7134539004538922</v>
      </c>
      <c r="AB19" s="33"/>
      <c r="AC19" s="15"/>
      <c r="AD19" s="15"/>
      <c r="AE19" s="34" t="s">
        <v>71</v>
      </c>
      <c r="AF19" s="35">
        <v>2</v>
      </c>
      <c r="AG19" s="36" t="s">
        <v>72</v>
      </c>
      <c r="AH19" s="37">
        <v>2</v>
      </c>
      <c r="AI19" s="34" t="s">
        <v>100</v>
      </c>
      <c r="AJ19" s="37">
        <v>3</v>
      </c>
      <c r="AK19" s="34" t="s">
        <v>74</v>
      </c>
      <c r="AL19" s="35">
        <v>3</v>
      </c>
      <c r="AM19" s="34" t="s">
        <v>75</v>
      </c>
      <c r="AN19" s="35">
        <v>4</v>
      </c>
      <c r="AO19" s="38" t="s">
        <v>76</v>
      </c>
      <c r="AP19" s="39">
        <v>4</v>
      </c>
      <c r="AQ19" s="40">
        <f t="shared" si="3"/>
        <v>3</v>
      </c>
      <c r="AR19" s="15"/>
      <c r="AS19" s="15"/>
      <c r="AT19" s="15"/>
      <c r="AU19" s="15"/>
      <c r="AV19" s="15"/>
      <c r="AW19" s="15"/>
    </row>
    <row r="20" spans="1:49" ht="52.9" customHeight="1">
      <c r="A20" s="15"/>
      <c r="B20" s="15"/>
      <c r="C20" s="15">
        <v>6</v>
      </c>
      <c r="D20" s="15"/>
      <c r="E20" s="16" t="s">
        <v>69</v>
      </c>
      <c r="F20" s="17" t="s">
        <v>101</v>
      </c>
      <c r="G20" s="18">
        <v>2778.28</v>
      </c>
      <c r="H20" s="19">
        <v>1258</v>
      </c>
      <c r="I20" s="20">
        <f t="shared" si="0"/>
        <v>0.45279813409735514</v>
      </c>
      <c r="J20" s="21">
        <v>2551.7600000000002</v>
      </c>
      <c r="K20" s="21">
        <v>1155.43</v>
      </c>
      <c r="L20" s="22">
        <f t="shared" si="1"/>
        <v>0.91846581875993649</v>
      </c>
      <c r="M20" s="16"/>
      <c r="N20" s="16"/>
      <c r="O20" s="23">
        <f>VLOOKUP([2]Flooding!F24,[2]Flooding!$F$10:$BD$92,11,FALSE)</f>
        <v>7.2952853598014888</v>
      </c>
      <c r="P20" s="24">
        <f>VLOOKUP([2]Flooding!F24,[2]Flooding!$F$10:$BD$92,12,FALSE)</f>
        <v>2</v>
      </c>
      <c r="Q20" s="25">
        <v>0.64390000000000003</v>
      </c>
      <c r="R20" s="26">
        <v>5</v>
      </c>
      <c r="S20" s="27">
        <v>0.09</v>
      </c>
      <c r="T20" s="16">
        <v>2</v>
      </c>
      <c r="U20" s="28">
        <v>2.3999999999999998E-3</v>
      </c>
      <c r="V20" s="16">
        <v>1</v>
      </c>
      <c r="W20" s="29">
        <v>0.45</v>
      </c>
      <c r="X20" s="30">
        <v>4</v>
      </c>
      <c r="Y20" s="31">
        <v>5.0000000000000001E-3</v>
      </c>
      <c r="Z20" s="30">
        <v>1</v>
      </c>
      <c r="AA20" s="32">
        <f t="shared" si="2"/>
        <v>1.4237996890162259</v>
      </c>
      <c r="AB20" s="33"/>
      <c r="AC20" s="15"/>
      <c r="AD20" s="15"/>
      <c r="AE20" s="34" t="s">
        <v>71</v>
      </c>
      <c r="AF20" s="35">
        <v>2</v>
      </c>
      <c r="AG20" s="36" t="s">
        <v>72</v>
      </c>
      <c r="AH20" s="37">
        <v>2</v>
      </c>
      <c r="AI20" s="34" t="s">
        <v>97</v>
      </c>
      <c r="AJ20" s="37">
        <v>3</v>
      </c>
      <c r="AK20" s="34" t="s">
        <v>74</v>
      </c>
      <c r="AL20" s="35">
        <v>3</v>
      </c>
      <c r="AM20" s="34" t="s">
        <v>75</v>
      </c>
      <c r="AN20" s="35">
        <v>4</v>
      </c>
      <c r="AO20" s="38" t="s">
        <v>76</v>
      </c>
      <c r="AP20" s="39">
        <v>4</v>
      </c>
      <c r="AQ20" s="40">
        <f t="shared" si="3"/>
        <v>3</v>
      </c>
      <c r="AR20" s="15"/>
      <c r="AS20" s="15"/>
      <c r="AT20" s="15"/>
      <c r="AU20" s="15"/>
      <c r="AV20" s="15"/>
      <c r="AW20" s="15"/>
    </row>
    <row r="21" spans="1:49" ht="52.9" customHeight="1">
      <c r="A21" s="15"/>
      <c r="B21" s="15"/>
      <c r="C21" s="15">
        <v>6</v>
      </c>
      <c r="E21" s="16" t="s">
        <v>69</v>
      </c>
      <c r="F21" s="17" t="s">
        <v>102</v>
      </c>
      <c r="G21" s="18">
        <v>990.67700000000002</v>
      </c>
      <c r="H21" s="19">
        <v>1195</v>
      </c>
      <c r="I21" s="20">
        <f t="shared" si="0"/>
        <v>1.2062458298718957</v>
      </c>
      <c r="J21" s="21">
        <v>447.06299999999999</v>
      </c>
      <c r="K21" s="21">
        <v>539.26900000000001</v>
      </c>
      <c r="L21" s="22">
        <f t="shared" si="1"/>
        <v>0.45127112970711297</v>
      </c>
      <c r="M21" s="16"/>
      <c r="N21" s="16"/>
      <c r="O21" s="23">
        <f>VLOOKUP([2]Flooding!F25,[2]Flooding!$F$10:$BD$92,11,FALSE)</f>
        <v>7.8549848942598182</v>
      </c>
      <c r="P21" s="24">
        <f>VLOOKUP([2]Flooding!F25,[2]Flooding!$F$10:$BD$92,12,FALSE)</f>
        <v>2</v>
      </c>
      <c r="Q21" s="25">
        <v>0.26790000000000003</v>
      </c>
      <c r="R21" s="26">
        <v>3</v>
      </c>
      <c r="S21" s="27">
        <v>0.08</v>
      </c>
      <c r="T21" s="16">
        <v>2</v>
      </c>
      <c r="U21" s="28">
        <v>1.26E-2</v>
      </c>
      <c r="V21" s="16">
        <v>1</v>
      </c>
      <c r="W21" s="29">
        <v>0.45</v>
      </c>
      <c r="X21" s="30">
        <v>4</v>
      </c>
      <c r="Y21" s="31">
        <v>5.0000000000000001E-3</v>
      </c>
      <c r="Z21" s="30">
        <v>1</v>
      </c>
      <c r="AA21" s="32">
        <f t="shared" si="2"/>
        <v>1.5477076383119825</v>
      </c>
      <c r="AB21" s="33"/>
      <c r="AC21" s="15"/>
      <c r="AD21" s="15"/>
      <c r="AE21" s="34" t="s">
        <v>71</v>
      </c>
      <c r="AF21" s="35">
        <v>2</v>
      </c>
      <c r="AG21" s="36" t="s">
        <v>72</v>
      </c>
      <c r="AH21" s="37">
        <v>2</v>
      </c>
      <c r="AI21" s="34" t="s">
        <v>97</v>
      </c>
      <c r="AJ21" s="37">
        <v>3</v>
      </c>
      <c r="AK21" s="34" t="s">
        <v>74</v>
      </c>
      <c r="AL21" s="35">
        <v>3</v>
      </c>
      <c r="AM21" s="34" t="s">
        <v>75</v>
      </c>
      <c r="AN21" s="35">
        <v>4</v>
      </c>
      <c r="AO21" s="38" t="s">
        <v>76</v>
      </c>
      <c r="AP21" s="39">
        <v>4</v>
      </c>
      <c r="AQ21" s="40">
        <f t="shared" si="3"/>
        <v>3</v>
      </c>
      <c r="AR21" s="15"/>
      <c r="AS21" s="15"/>
      <c r="AT21" s="15"/>
      <c r="AU21" s="15"/>
      <c r="AV21" s="15"/>
      <c r="AW21" s="15"/>
    </row>
    <row r="22" spans="1:49" ht="52.9" customHeight="1">
      <c r="A22" s="15"/>
      <c r="B22" s="15"/>
      <c r="C22" s="15">
        <v>6</v>
      </c>
      <c r="D22" s="15"/>
      <c r="E22" s="16" t="s">
        <v>69</v>
      </c>
      <c r="F22" s="17" t="s">
        <v>103</v>
      </c>
      <c r="G22" s="18">
        <v>762.17600000000004</v>
      </c>
      <c r="H22" s="19">
        <v>1968</v>
      </c>
      <c r="I22" s="20">
        <f t="shared" si="0"/>
        <v>2.5820807792425895</v>
      </c>
      <c r="J22" s="21">
        <v>732.64200000000005</v>
      </c>
      <c r="K22" s="21">
        <v>1891.74</v>
      </c>
      <c r="L22" s="22">
        <f t="shared" si="1"/>
        <v>0.96125000000000005</v>
      </c>
      <c r="M22" s="16"/>
      <c r="N22" s="16"/>
      <c r="O22" s="23">
        <f>VLOOKUP([2]Flooding!F26,[2]Flooding!$F$10:$BD$92,11,FALSE)</f>
        <v>0.41425020712510358</v>
      </c>
      <c r="P22" s="24">
        <f>VLOOKUP([2]Flooding!F26,[2]Flooding!$F$10:$BD$92,12,FALSE)</f>
        <v>1</v>
      </c>
      <c r="Q22" s="25">
        <v>0.33100000000000002</v>
      </c>
      <c r="R22" s="26">
        <v>4</v>
      </c>
      <c r="S22" s="27">
        <v>0.06</v>
      </c>
      <c r="T22" s="16">
        <v>2</v>
      </c>
      <c r="U22" s="28">
        <v>1E-3</v>
      </c>
      <c r="V22" s="16">
        <v>1</v>
      </c>
      <c r="W22" s="29">
        <v>0.45</v>
      </c>
      <c r="X22" s="30">
        <v>4</v>
      </c>
      <c r="Y22" s="31">
        <v>5.0000000000000001E-3</v>
      </c>
      <c r="Z22" s="30">
        <v>1</v>
      </c>
      <c r="AA22" s="32">
        <f t="shared" si="2"/>
        <v>1.607013463207098</v>
      </c>
      <c r="AB22" s="33"/>
      <c r="AC22" s="15"/>
      <c r="AD22" s="15"/>
      <c r="AE22" s="34" t="s">
        <v>71</v>
      </c>
      <c r="AF22" s="35">
        <v>2</v>
      </c>
      <c r="AG22" s="36" t="s">
        <v>72</v>
      </c>
      <c r="AH22" s="37">
        <v>2</v>
      </c>
      <c r="AI22" s="34" t="s">
        <v>97</v>
      </c>
      <c r="AJ22" s="37">
        <v>3</v>
      </c>
      <c r="AK22" s="34" t="s">
        <v>74</v>
      </c>
      <c r="AL22" s="35">
        <v>3</v>
      </c>
      <c r="AM22" s="34" t="s">
        <v>75</v>
      </c>
      <c r="AN22" s="35">
        <v>4</v>
      </c>
      <c r="AO22" s="38" t="s">
        <v>76</v>
      </c>
      <c r="AP22" s="39">
        <v>4</v>
      </c>
      <c r="AQ22" s="40">
        <f t="shared" si="3"/>
        <v>3</v>
      </c>
      <c r="AR22" s="15"/>
      <c r="AS22" s="15"/>
      <c r="AT22" s="15"/>
      <c r="AU22" s="15"/>
      <c r="AV22" s="15"/>
      <c r="AW22" s="15"/>
    </row>
    <row r="23" spans="1:49" ht="52.9" customHeight="1">
      <c r="A23" s="15"/>
      <c r="B23" s="15"/>
      <c r="C23" s="15">
        <v>6</v>
      </c>
      <c r="E23" s="16" t="s">
        <v>69</v>
      </c>
      <c r="F23" s="17" t="s">
        <v>104</v>
      </c>
      <c r="G23" s="18">
        <v>638.29999999999995</v>
      </c>
      <c r="H23" s="19">
        <v>1183</v>
      </c>
      <c r="I23" s="20">
        <f t="shared" si="0"/>
        <v>1.8533604887983708</v>
      </c>
      <c r="J23" s="21">
        <v>607.12400000000002</v>
      </c>
      <c r="K23" s="21">
        <v>1125.22</v>
      </c>
      <c r="L23" s="22">
        <f t="shared" si="1"/>
        <v>0.9511580726965343</v>
      </c>
      <c r="M23" s="16"/>
      <c r="N23" s="16"/>
      <c r="O23" s="23">
        <f>VLOOKUP([2]Flooding!F27,[2]Flooding!$F$10:$BD$92,11,FALSE)</f>
        <v>1.2636899747262005</v>
      </c>
      <c r="P23" s="24">
        <f>VLOOKUP([2]Flooding!F27,[2]Flooding!$F$10:$BD$92,12,FALSE)</f>
        <v>1</v>
      </c>
      <c r="Q23" s="25">
        <v>0.61129999999999995</v>
      </c>
      <c r="R23" s="26">
        <v>5</v>
      </c>
      <c r="S23" s="27">
        <v>0.08</v>
      </c>
      <c r="T23" s="16">
        <v>2</v>
      </c>
      <c r="U23" s="28">
        <v>1.35E-2</v>
      </c>
      <c r="V23" s="16">
        <v>1</v>
      </c>
      <c r="W23" s="29">
        <v>0.45</v>
      </c>
      <c r="X23" s="30">
        <v>4</v>
      </c>
      <c r="Y23" s="31">
        <v>5.0000000000000001E-3</v>
      </c>
      <c r="Z23" s="30">
        <v>1</v>
      </c>
      <c r="AA23" s="32">
        <f t="shared" si="2"/>
        <v>1.4888934147997286</v>
      </c>
      <c r="AB23" s="33"/>
      <c r="AC23" s="15"/>
      <c r="AD23" s="15"/>
      <c r="AE23" s="34" t="s">
        <v>71</v>
      </c>
      <c r="AF23" s="35">
        <v>2</v>
      </c>
      <c r="AG23" s="36" t="s">
        <v>72</v>
      </c>
      <c r="AH23" s="37">
        <v>2</v>
      </c>
      <c r="AI23" s="34" t="s">
        <v>97</v>
      </c>
      <c r="AJ23" s="37">
        <v>3</v>
      </c>
      <c r="AK23" s="34" t="s">
        <v>74</v>
      </c>
      <c r="AL23" s="35">
        <v>3</v>
      </c>
      <c r="AM23" s="34" t="s">
        <v>75</v>
      </c>
      <c r="AN23" s="35">
        <v>4</v>
      </c>
      <c r="AO23" s="38" t="s">
        <v>76</v>
      </c>
      <c r="AP23" s="39">
        <v>4</v>
      </c>
      <c r="AQ23" s="40">
        <f t="shared" si="3"/>
        <v>3</v>
      </c>
      <c r="AR23" s="15"/>
      <c r="AS23" s="15"/>
      <c r="AT23" s="15"/>
      <c r="AU23" s="15"/>
      <c r="AV23" s="15"/>
      <c r="AW23" s="15"/>
    </row>
    <row r="24" spans="1:49" ht="52.9" customHeight="1">
      <c r="A24" s="15"/>
      <c r="B24" s="15"/>
      <c r="C24" s="15">
        <v>6</v>
      </c>
      <c r="D24" s="15"/>
      <c r="E24" s="16" t="s">
        <v>69</v>
      </c>
      <c r="F24" s="17" t="s">
        <v>105</v>
      </c>
      <c r="G24" s="18">
        <v>1060.49</v>
      </c>
      <c r="H24" s="19">
        <v>2047</v>
      </c>
      <c r="I24" s="20">
        <f t="shared" si="0"/>
        <v>1.9302397948118322</v>
      </c>
      <c r="J24" s="21">
        <v>1056.8800000000001</v>
      </c>
      <c r="K24" s="21">
        <v>2040.04</v>
      </c>
      <c r="L24" s="22">
        <f t="shared" si="1"/>
        <v>0.99659990229604301</v>
      </c>
      <c r="M24" s="16"/>
      <c r="N24" s="16"/>
      <c r="O24" s="23">
        <f>VLOOKUP([2]Flooding!F28,[2]Flooding!$F$10:$BD$92,11,FALSE)</f>
        <v>2.0038167938931295</v>
      </c>
      <c r="P24" s="24">
        <f>VLOOKUP([2]Flooding!F28,[2]Flooding!$F$10:$BD$92,12,FALSE)</f>
        <v>1</v>
      </c>
      <c r="Q24" s="25">
        <v>0.39229999999999998</v>
      </c>
      <c r="R24" s="26">
        <f>VLOOKUP([2]Flooding!F28,[2]Flooding!$F$10:$BD$92,16,FALSE)</f>
        <v>4</v>
      </c>
      <c r="S24" s="27">
        <v>0.06</v>
      </c>
      <c r="T24" s="16">
        <v>2</v>
      </c>
      <c r="U24" s="28">
        <v>8.3000000000000001E-3</v>
      </c>
      <c r="V24" s="16">
        <v>1</v>
      </c>
      <c r="W24" s="29">
        <v>0.45</v>
      </c>
      <c r="X24" s="30">
        <v>4</v>
      </c>
      <c r="Y24" s="31">
        <v>5.0000000000000001E-3</v>
      </c>
      <c r="Z24" s="30">
        <v>1</v>
      </c>
      <c r="AA24" s="32">
        <f t="shared" si="2"/>
        <v>1.4983732991353051</v>
      </c>
      <c r="AB24" s="33"/>
      <c r="AC24" s="15"/>
      <c r="AD24" s="15"/>
      <c r="AE24" s="34" t="s">
        <v>71</v>
      </c>
      <c r="AF24" s="35">
        <v>2</v>
      </c>
      <c r="AG24" s="36" t="s">
        <v>72</v>
      </c>
      <c r="AH24" s="37">
        <v>2</v>
      </c>
      <c r="AI24" s="34" t="s">
        <v>97</v>
      </c>
      <c r="AJ24" s="37">
        <v>3</v>
      </c>
      <c r="AK24" s="34" t="s">
        <v>74</v>
      </c>
      <c r="AL24" s="35">
        <v>3</v>
      </c>
      <c r="AM24" s="34" t="s">
        <v>75</v>
      </c>
      <c r="AN24" s="35">
        <v>4</v>
      </c>
      <c r="AO24" s="38" t="s">
        <v>76</v>
      </c>
      <c r="AP24" s="39">
        <v>4</v>
      </c>
      <c r="AQ24" s="40">
        <f t="shared" si="3"/>
        <v>3</v>
      </c>
      <c r="AR24" s="15"/>
      <c r="AS24" s="15"/>
      <c r="AT24" s="15"/>
      <c r="AU24" s="15"/>
      <c r="AV24" s="15"/>
      <c r="AW24" s="15"/>
    </row>
    <row r="25" spans="1:49" ht="52.9" customHeight="1">
      <c r="A25" s="15"/>
      <c r="B25" s="15"/>
      <c r="C25" s="15">
        <v>6</v>
      </c>
      <c r="E25" s="16" t="s">
        <v>69</v>
      </c>
      <c r="F25" s="17" t="s">
        <v>106</v>
      </c>
      <c r="G25" s="18">
        <v>920.33900000000006</v>
      </c>
      <c r="H25" s="19">
        <v>2580</v>
      </c>
      <c r="I25" s="20">
        <f t="shared" si="0"/>
        <v>2.803314865500647</v>
      </c>
      <c r="J25" s="21">
        <v>803.17600000000004</v>
      </c>
      <c r="K25" s="21">
        <v>2251.5500000000002</v>
      </c>
      <c r="L25" s="22">
        <f t="shared" si="1"/>
        <v>0.87269379844961248</v>
      </c>
      <c r="M25" s="16"/>
      <c r="N25" s="16"/>
      <c r="O25" s="23">
        <f>VLOOKUP([2]Flooding!F29,[2]Flooding!$F$10:$BD$92,11,FALSE)</f>
        <v>2.067336089781453</v>
      </c>
      <c r="P25" s="24">
        <f>VLOOKUP([2]Flooding!F29,[2]Flooding!$F$10:$BD$92,12,FALSE)</f>
        <v>1</v>
      </c>
      <c r="Q25" s="25">
        <v>0.437</v>
      </c>
      <c r="R25" s="26">
        <v>4</v>
      </c>
      <c r="S25" s="27">
        <v>0.08</v>
      </c>
      <c r="T25" s="16">
        <v>2</v>
      </c>
      <c r="U25" s="28">
        <v>1.6000000000000001E-3</v>
      </c>
      <c r="V25" s="16">
        <v>1</v>
      </c>
      <c r="W25" s="29">
        <v>0.45</v>
      </c>
      <c r="X25" s="30">
        <v>4</v>
      </c>
      <c r="Y25" s="31">
        <v>5.0000000000000001E-3</v>
      </c>
      <c r="Z25" s="30">
        <v>1</v>
      </c>
      <c r="AA25" s="32">
        <f t="shared" si="2"/>
        <v>1.6472191442501078</v>
      </c>
      <c r="AB25" s="33"/>
      <c r="AC25" s="15"/>
      <c r="AD25" s="15"/>
      <c r="AE25" s="34" t="s">
        <v>71</v>
      </c>
      <c r="AF25" s="35">
        <v>2</v>
      </c>
      <c r="AG25" s="36" t="s">
        <v>72</v>
      </c>
      <c r="AH25" s="37">
        <v>2</v>
      </c>
      <c r="AI25" s="34" t="s">
        <v>97</v>
      </c>
      <c r="AJ25" s="37">
        <v>3</v>
      </c>
      <c r="AK25" s="34" t="s">
        <v>74</v>
      </c>
      <c r="AL25" s="35">
        <v>3</v>
      </c>
      <c r="AM25" s="34" t="s">
        <v>75</v>
      </c>
      <c r="AN25" s="35">
        <v>4</v>
      </c>
      <c r="AO25" s="38" t="s">
        <v>76</v>
      </c>
      <c r="AP25" s="39">
        <v>4</v>
      </c>
      <c r="AQ25" s="40">
        <f t="shared" si="3"/>
        <v>3</v>
      </c>
      <c r="AR25" s="15"/>
      <c r="AS25" s="15"/>
      <c r="AT25" s="15"/>
      <c r="AU25" s="15"/>
      <c r="AV25" s="15"/>
      <c r="AW25" s="15"/>
    </row>
    <row r="26" spans="1:49" ht="52.9" customHeight="1">
      <c r="A26" s="15"/>
      <c r="B26" s="15"/>
      <c r="C26" s="15">
        <v>6</v>
      </c>
      <c r="D26" s="15"/>
      <c r="E26" s="16" t="s">
        <v>69</v>
      </c>
      <c r="F26" s="17" t="s">
        <v>107</v>
      </c>
      <c r="G26" s="18">
        <v>5276.75</v>
      </c>
      <c r="H26" s="19">
        <v>2507</v>
      </c>
      <c r="I26" s="20">
        <f t="shared" si="0"/>
        <v>0.47510304638271661</v>
      </c>
      <c r="J26" s="21">
        <v>4519.62</v>
      </c>
      <c r="K26" s="21">
        <v>2147.2800000000002</v>
      </c>
      <c r="L26" s="22">
        <f t="shared" si="1"/>
        <v>0.85651376146788993</v>
      </c>
      <c r="M26" s="16"/>
      <c r="N26" s="16"/>
      <c r="O26" s="23">
        <f>VLOOKUP([2]Flooding!F30,[2]Flooding!$F$10:$BD$92,11,FALSE)</f>
        <v>0.52631578947368418</v>
      </c>
      <c r="P26" s="24">
        <f>VLOOKUP([2]Flooding!F30,[2]Flooding!$F$10:$BD$92,12,FALSE)</f>
        <v>1</v>
      </c>
      <c r="Q26" s="25">
        <v>0.374</v>
      </c>
      <c r="R26" s="26">
        <v>4</v>
      </c>
      <c r="S26" s="27">
        <v>7.0000000000000007E-2</v>
      </c>
      <c r="T26" s="16">
        <v>2</v>
      </c>
      <c r="U26" s="28">
        <v>2.8E-3</v>
      </c>
      <c r="V26" s="16">
        <v>1</v>
      </c>
      <c r="W26" s="29">
        <v>0.45</v>
      </c>
      <c r="X26" s="30">
        <v>4</v>
      </c>
      <c r="Y26" s="31">
        <v>5.0000000000000001E-3</v>
      </c>
      <c r="Z26" s="30">
        <v>1</v>
      </c>
      <c r="AA26" s="32">
        <f t="shared" si="2"/>
        <v>1.2575171743971196</v>
      </c>
      <c r="AB26" s="33"/>
      <c r="AC26" s="15"/>
      <c r="AD26" s="15"/>
      <c r="AE26" s="34" t="s">
        <v>71</v>
      </c>
      <c r="AF26" s="35">
        <v>2</v>
      </c>
      <c r="AG26" s="36" t="s">
        <v>72</v>
      </c>
      <c r="AH26" s="37">
        <v>2</v>
      </c>
      <c r="AI26" s="34" t="s">
        <v>97</v>
      </c>
      <c r="AJ26" s="37">
        <v>3</v>
      </c>
      <c r="AK26" s="34" t="s">
        <v>74</v>
      </c>
      <c r="AL26" s="35">
        <v>3</v>
      </c>
      <c r="AM26" s="34" t="s">
        <v>75</v>
      </c>
      <c r="AN26" s="35">
        <v>4</v>
      </c>
      <c r="AO26" s="38" t="s">
        <v>76</v>
      </c>
      <c r="AP26" s="39">
        <v>4</v>
      </c>
      <c r="AQ26" s="40">
        <f t="shared" si="3"/>
        <v>3</v>
      </c>
      <c r="AR26" s="15"/>
      <c r="AS26" s="15"/>
      <c r="AT26" s="15"/>
      <c r="AU26" s="15"/>
      <c r="AV26" s="15"/>
      <c r="AW26" s="15"/>
    </row>
    <row r="27" spans="1:49" ht="52.9" customHeight="1">
      <c r="A27" s="15"/>
      <c r="B27" s="15"/>
      <c r="C27" s="15">
        <v>6</v>
      </c>
      <c r="E27" s="16" t="s">
        <v>77</v>
      </c>
      <c r="F27" s="17" t="s">
        <v>108</v>
      </c>
      <c r="G27" s="18">
        <v>796.73400000000004</v>
      </c>
      <c r="H27" s="19">
        <v>3097</v>
      </c>
      <c r="I27" s="20">
        <f t="shared" si="0"/>
        <v>3.8871191639869767</v>
      </c>
      <c r="J27" s="21">
        <v>205.297</v>
      </c>
      <c r="K27" s="21">
        <v>798.01400000000001</v>
      </c>
      <c r="L27" s="22">
        <f t="shared" si="1"/>
        <v>0.25767323216015497</v>
      </c>
      <c r="M27" s="16"/>
      <c r="N27" s="16"/>
      <c r="O27" s="23">
        <f>VLOOKUP([2]Flooding!F31,[2]Flooding!$F$10:$BD$92,11,FALSE)</f>
        <v>0.15037593984962408</v>
      </c>
      <c r="P27" s="24">
        <f>VLOOKUP([2]Flooding!F31,[2]Flooding!$F$10:$BD$92,12,FALSE)</f>
        <v>1</v>
      </c>
      <c r="Q27" s="25">
        <v>0.40100000000000002</v>
      </c>
      <c r="R27" s="26">
        <v>4</v>
      </c>
      <c r="S27" s="27">
        <v>0.05</v>
      </c>
      <c r="T27" s="16">
        <v>1</v>
      </c>
      <c r="U27" s="28">
        <v>1.9E-3</v>
      </c>
      <c r="V27" s="16">
        <v>1</v>
      </c>
      <c r="W27" s="29">
        <v>0.45</v>
      </c>
      <c r="X27" s="30">
        <v>4</v>
      </c>
      <c r="Y27" s="31">
        <v>5.0000000000000001E-3</v>
      </c>
      <c r="Z27" s="30">
        <v>1</v>
      </c>
      <c r="AA27" s="32">
        <f t="shared" si="2"/>
        <v>1.8228531939978294</v>
      </c>
      <c r="AB27" s="33"/>
      <c r="AC27" s="15"/>
      <c r="AD27" s="15"/>
      <c r="AE27" s="34" t="s">
        <v>71</v>
      </c>
      <c r="AF27" s="35">
        <v>2</v>
      </c>
      <c r="AG27" s="36" t="s">
        <v>72</v>
      </c>
      <c r="AH27" s="37">
        <v>2</v>
      </c>
      <c r="AI27" s="34" t="s">
        <v>97</v>
      </c>
      <c r="AJ27" s="37">
        <v>3</v>
      </c>
      <c r="AK27" s="34" t="s">
        <v>74</v>
      </c>
      <c r="AL27" s="35">
        <v>3</v>
      </c>
      <c r="AM27" s="34" t="s">
        <v>75</v>
      </c>
      <c r="AN27" s="35">
        <v>4</v>
      </c>
      <c r="AO27" s="38" t="s">
        <v>76</v>
      </c>
      <c r="AP27" s="39">
        <v>4</v>
      </c>
      <c r="AQ27" s="40">
        <f t="shared" si="3"/>
        <v>3</v>
      </c>
      <c r="AR27" s="15"/>
      <c r="AS27" s="15"/>
      <c r="AT27" s="15"/>
      <c r="AU27" s="15"/>
      <c r="AV27" s="15"/>
      <c r="AW27" s="15"/>
    </row>
    <row r="28" spans="1:49" ht="52.9" customHeight="1">
      <c r="A28" s="15"/>
      <c r="B28" s="15"/>
      <c r="C28" s="15">
        <v>6</v>
      </c>
      <c r="D28" s="15"/>
      <c r="E28" s="16" t="s">
        <v>109</v>
      </c>
      <c r="F28" s="17" t="s">
        <v>110</v>
      </c>
      <c r="G28" s="18">
        <v>487.214</v>
      </c>
      <c r="H28" s="19">
        <v>4462</v>
      </c>
      <c r="I28" s="20">
        <f t="shared" si="0"/>
        <v>9.1581933195679923</v>
      </c>
      <c r="J28" s="21">
        <v>0.22175700000000001</v>
      </c>
      <c r="K28" s="21">
        <v>2.0308999999999999</v>
      </c>
      <c r="L28" s="22">
        <f t="shared" si="1"/>
        <v>4.5515463917525774E-4</v>
      </c>
      <c r="M28" s="16"/>
      <c r="N28" s="16"/>
      <c r="O28" s="23">
        <f>VLOOKUP([2]Flooding!F31,[2]Flooding!$F$10:$BD$92,11,FALSE)</f>
        <v>0.15037593984962408</v>
      </c>
      <c r="P28" s="24">
        <f>VLOOKUP([2]Flooding!F31,[2]Flooding!$F$10:$BD$92,12,FALSE)</f>
        <v>1</v>
      </c>
      <c r="Q28" s="25">
        <v>0.46089999999999998</v>
      </c>
      <c r="R28" s="26">
        <v>4</v>
      </c>
      <c r="S28" s="27">
        <v>0.06</v>
      </c>
      <c r="T28" s="16">
        <v>2</v>
      </c>
      <c r="U28" s="28">
        <v>1.12E-2</v>
      </c>
      <c r="V28" s="16">
        <v>1</v>
      </c>
      <c r="W28" s="29">
        <v>0.55000000000000004</v>
      </c>
      <c r="X28" s="41">
        <v>5</v>
      </c>
      <c r="Y28" s="31">
        <v>5.0000000000000001E-3</v>
      </c>
      <c r="Z28" s="30">
        <v>1</v>
      </c>
      <c r="AA28" s="32">
        <f t="shared" si="2"/>
        <v>2.8696988865946653</v>
      </c>
      <c r="AB28" s="33"/>
      <c r="AC28" s="15"/>
      <c r="AD28" s="15"/>
      <c r="AE28" s="34" t="s">
        <v>71</v>
      </c>
      <c r="AF28" s="35">
        <v>2</v>
      </c>
      <c r="AG28" s="36" t="s">
        <v>72</v>
      </c>
      <c r="AH28" s="37">
        <v>2</v>
      </c>
      <c r="AI28" s="34" t="s">
        <v>97</v>
      </c>
      <c r="AJ28" s="37">
        <v>3</v>
      </c>
      <c r="AK28" s="34" t="s">
        <v>74</v>
      </c>
      <c r="AL28" s="35">
        <v>3</v>
      </c>
      <c r="AM28" s="34" t="s">
        <v>75</v>
      </c>
      <c r="AN28" s="35">
        <v>4</v>
      </c>
      <c r="AO28" s="38" t="s">
        <v>76</v>
      </c>
      <c r="AP28" s="39">
        <v>4</v>
      </c>
      <c r="AQ28" s="40">
        <f t="shared" si="3"/>
        <v>3</v>
      </c>
      <c r="AR28" s="15"/>
      <c r="AS28" s="15"/>
      <c r="AT28" s="15"/>
      <c r="AU28" s="15"/>
      <c r="AV28" s="15"/>
      <c r="AW28" s="15"/>
    </row>
    <row r="29" spans="1:49" ht="52.9" customHeight="1">
      <c r="A29" s="15"/>
      <c r="B29" s="15"/>
      <c r="C29" s="15">
        <v>6</v>
      </c>
      <c r="E29" s="16" t="s">
        <v>69</v>
      </c>
      <c r="F29" s="17" t="s">
        <v>111</v>
      </c>
      <c r="G29" s="18">
        <v>638.678</v>
      </c>
      <c r="H29" s="19">
        <v>1417</v>
      </c>
      <c r="I29" s="20">
        <f>H29/G29</f>
        <v>2.2186453893824432</v>
      </c>
      <c r="J29" s="21">
        <v>485.45</v>
      </c>
      <c r="K29" s="21">
        <v>1077.04</v>
      </c>
      <c r="L29" s="22">
        <f>K29/H29</f>
        <v>0.76008468595624556</v>
      </c>
      <c r="M29" s="16"/>
      <c r="N29" s="16"/>
      <c r="O29" s="23">
        <f>VLOOKUP([2]Flooding!F32,[2]Flooding!$F$10:$BD$92,11,FALSE)</f>
        <v>1.7902813299232736</v>
      </c>
      <c r="P29" s="24">
        <f>VLOOKUP([2]Flooding!F32,[2]Flooding!$F$10:$BD$92,12,FALSE)</f>
        <v>1</v>
      </c>
      <c r="Q29" s="25">
        <v>0</v>
      </c>
      <c r="R29" s="26">
        <v>0</v>
      </c>
      <c r="S29" s="27">
        <v>0.05</v>
      </c>
      <c r="T29" s="16">
        <v>1</v>
      </c>
      <c r="U29" s="28">
        <v>1.4E-3</v>
      </c>
      <c r="V29" s="16">
        <v>1</v>
      </c>
      <c r="W29" s="29">
        <v>0.45</v>
      </c>
      <c r="X29" s="41">
        <v>4</v>
      </c>
      <c r="Y29" s="31">
        <v>5.0000000000000001E-3</v>
      </c>
      <c r="Z29" s="30">
        <v>1</v>
      </c>
      <c r="AA29" s="32">
        <f t="shared" si="2"/>
        <v>1.5447742315637403</v>
      </c>
      <c r="AB29" s="33"/>
      <c r="AC29" s="15"/>
      <c r="AD29" s="15"/>
      <c r="AE29" s="34" t="s">
        <v>71</v>
      </c>
      <c r="AF29" s="35">
        <v>2</v>
      </c>
      <c r="AG29" s="36" t="s">
        <v>72</v>
      </c>
      <c r="AH29" s="37">
        <v>2</v>
      </c>
      <c r="AI29" s="34" t="s">
        <v>97</v>
      </c>
      <c r="AJ29" s="37">
        <v>3</v>
      </c>
      <c r="AK29" s="34" t="s">
        <v>74</v>
      </c>
      <c r="AL29" s="35">
        <v>3</v>
      </c>
      <c r="AM29" s="34" t="s">
        <v>75</v>
      </c>
      <c r="AN29" s="35">
        <v>4</v>
      </c>
      <c r="AO29" s="38" t="s">
        <v>76</v>
      </c>
      <c r="AP29" s="39">
        <v>4</v>
      </c>
      <c r="AQ29" s="40">
        <f t="shared" si="3"/>
        <v>3</v>
      </c>
      <c r="AR29" s="15"/>
      <c r="AS29" s="15"/>
      <c r="AT29" s="15"/>
      <c r="AU29" s="15"/>
      <c r="AV29" s="15"/>
      <c r="AW29" s="15"/>
    </row>
    <row r="30" spans="1:49" ht="52.9" customHeight="1">
      <c r="A30" s="15"/>
      <c r="B30" s="15"/>
      <c r="C30" s="15">
        <v>6</v>
      </c>
      <c r="D30" s="15"/>
      <c r="E30" s="16" t="s">
        <v>69</v>
      </c>
      <c r="F30" s="17" t="s">
        <v>112</v>
      </c>
      <c r="G30" s="18">
        <v>1626.4</v>
      </c>
      <c r="H30" s="19">
        <v>3600</v>
      </c>
      <c r="I30" s="20">
        <f t="shared" ref="I30" si="4">H30/G30</f>
        <v>2.2134776192818495</v>
      </c>
      <c r="J30" s="21">
        <v>1175.5899999999999</v>
      </c>
      <c r="K30" s="21">
        <v>2602.15</v>
      </c>
      <c r="L30" s="22">
        <f t="shared" ref="L30" si="5">K30/H30</f>
        <v>0.72281944444444446</v>
      </c>
      <c r="M30" s="16"/>
      <c r="N30" s="16"/>
      <c r="O30" s="23">
        <f>VLOOKUP([2]Flooding!F33,[2]Flooding!$F$10:$BD$92,11,FALSE)</f>
        <v>2.0295202952029521</v>
      </c>
      <c r="P30" s="24">
        <f>VLOOKUP([2]Flooding!F33,[2]Flooding!$F$10:$BD$92,12,FALSE)</f>
        <v>1</v>
      </c>
      <c r="Q30" s="25">
        <v>0.55269999999999997</v>
      </c>
      <c r="R30" s="26">
        <v>5</v>
      </c>
      <c r="S30" s="27">
        <v>0.09</v>
      </c>
      <c r="T30" s="16">
        <v>2</v>
      </c>
      <c r="U30" s="28">
        <v>9.4000000000000004E-3</v>
      </c>
      <c r="V30" s="16">
        <v>1</v>
      </c>
      <c r="W30" s="29">
        <v>0.65</v>
      </c>
      <c r="X30" s="41">
        <v>5</v>
      </c>
      <c r="Y30" s="31">
        <v>5.0000000000000001E-3</v>
      </c>
      <c r="Z30" s="30">
        <v>1</v>
      </c>
      <c r="AA30" s="32">
        <f t="shared" si="2"/>
        <v>1.7172462698803084</v>
      </c>
      <c r="AB30" s="33"/>
      <c r="AC30" s="15"/>
      <c r="AD30" s="15"/>
      <c r="AE30" s="34" t="s">
        <v>71</v>
      </c>
      <c r="AF30" s="35">
        <v>2</v>
      </c>
      <c r="AG30" s="36" t="s">
        <v>72</v>
      </c>
      <c r="AH30" s="37">
        <v>2</v>
      </c>
      <c r="AI30" s="34" t="s">
        <v>97</v>
      </c>
      <c r="AJ30" s="37">
        <v>3</v>
      </c>
      <c r="AK30" s="34" t="s">
        <v>74</v>
      </c>
      <c r="AL30" s="35">
        <v>3</v>
      </c>
      <c r="AM30" s="34" t="s">
        <v>75</v>
      </c>
      <c r="AN30" s="35">
        <v>4</v>
      </c>
      <c r="AO30" s="38" t="s">
        <v>76</v>
      </c>
      <c r="AP30" s="39">
        <v>4</v>
      </c>
      <c r="AQ30" s="40">
        <f t="shared" si="3"/>
        <v>3</v>
      </c>
      <c r="AR30" s="15"/>
      <c r="AS30" s="15"/>
      <c r="AT30" s="15"/>
      <c r="AU30" s="15"/>
      <c r="AV30" s="15"/>
      <c r="AW30" s="15"/>
    </row>
    <row r="31" spans="1:49" ht="52.9" customHeight="1">
      <c r="A31" s="15"/>
      <c r="B31" s="15"/>
      <c r="C31" s="15">
        <v>6</v>
      </c>
      <c r="E31" s="16" t="s">
        <v>69</v>
      </c>
      <c r="F31" s="17" t="s">
        <v>113</v>
      </c>
      <c r="G31" s="18">
        <v>899.81299999999999</v>
      </c>
      <c r="H31" s="19">
        <v>1492</v>
      </c>
      <c r="I31" s="20">
        <f t="shared" si="0"/>
        <v>1.6581222987442947</v>
      </c>
      <c r="J31" s="21">
        <v>845.30100000000004</v>
      </c>
      <c r="K31" s="21">
        <v>1401.61</v>
      </c>
      <c r="L31" s="22">
        <f t="shared" si="1"/>
        <v>0.93941689008042883</v>
      </c>
      <c r="M31" s="16"/>
      <c r="N31" s="16"/>
      <c r="O31" s="23">
        <f>VLOOKUP([2]Flooding!F37,[2]Flooding!$F$10:$BD$92,11,FALSE)</f>
        <v>0.5946135012242042</v>
      </c>
      <c r="P31" s="24">
        <f>VLOOKUP([2]Flooding!F37,[2]Flooding!$F$10:$BD$92,12,FALSE)</f>
        <v>1</v>
      </c>
      <c r="Q31" s="25">
        <v>0.50219999999999998</v>
      </c>
      <c r="R31" s="26">
        <v>5</v>
      </c>
      <c r="S31" s="27">
        <v>0.06</v>
      </c>
      <c r="T31" s="16">
        <v>2</v>
      </c>
      <c r="U31" s="28">
        <v>2E-3</v>
      </c>
      <c r="V31" s="16">
        <v>1</v>
      </c>
      <c r="W31" s="29">
        <v>0.65</v>
      </c>
      <c r="X31" s="41">
        <v>5</v>
      </c>
      <c r="Y31" s="31">
        <v>5.0000000000000001E-3</v>
      </c>
      <c r="Z31" s="30">
        <v>1</v>
      </c>
      <c r="AA31" s="32">
        <f t="shared" si="2"/>
        <v>1.6196870497907156</v>
      </c>
      <c r="AB31" s="33"/>
      <c r="AC31" s="15"/>
      <c r="AD31" s="15"/>
      <c r="AE31" s="34" t="s">
        <v>71</v>
      </c>
      <c r="AF31" s="35">
        <v>2</v>
      </c>
      <c r="AG31" s="36" t="s">
        <v>72</v>
      </c>
      <c r="AH31" s="37">
        <v>2</v>
      </c>
      <c r="AI31" s="34" t="s">
        <v>97</v>
      </c>
      <c r="AJ31" s="37">
        <v>3</v>
      </c>
      <c r="AK31" s="34" t="s">
        <v>74</v>
      </c>
      <c r="AL31" s="35">
        <v>3</v>
      </c>
      <c r="AM31" s="34" t="s">
        <v>75</v>
      </c>
      <c r="AN31" s="35">
        <v>4</v>
      </c>
      <c r="AO31" s="38" t="s">
        <v>76</v>
      </c>
      <c r="AP31" s="39">
        <v>4</v>
      </c>
      <c r="AQ31" s="40">
        <f t="shared" si="3"/>
        <v>3</v>
      </c>
      <c r="AR31" s="15"/>
      <c r="AS31" s="15"/>
      <c r="AT31" s="15"/>
      <c r="AU31" s="15"/>
      <c r="AV31" s="15"/>
      <c r="AW31" s="15"/>
    </row>
    <row r="32" spans="1:49" ht="52.9" customHeight="1">
      <c r="A32" s="15"/>
      <c r="B32" s="15"/>
      <c r="C32" s="15">
        <v>6</v>
      </c>
      <c r="D32" s="15"/>
      <c r="E32" s="16" t="s">
        <v>69</v>
      </c>
      <c r="F32" s="17" t="s">
        <v>114</v>
      </c>
      <c r="G32" s="18">
        <v>2031.25</v>
      </c>
      <c r="H32" s="19">
        <v>859</v>
      </c>
      <c r="I32" s="20">
        <f t="shared" si="0"/>
        <v>0.42289230769230768</v>
      </c>
      <c r="J32" s="21">
        <v>574.36500000000001</v>
      </c>
      <c r="K32" s="21">
        <v>242.89400000000001</v>
      </c>
      <c r="L32" s="22">
        <f t="shared" si="1"/>
        <v>0.28276367869615832</v>
      </c>
      <c r="M32" s="16"/>
      <c r="N32" s="16"/>
      <c r="O32" s="23">
        <f>VLOOKUP([2]Flooding!F38,[2]Flooding!$F$10:$BD$92,11,FALSE)</f>
        <v>0.55066079295154191</v>
      </c>
      <c r="P32" s="24">
        <f>VLOOKUP([2]Flooding!F38,[2]Flooding!$F$10:$BD$92,12,FALSE)</f>
        <v>1</v>
      </c>
      <c r="Q32" s="25">
        <v>0.53520000000000001</v>
      </c>
      <c r="R32" s="26">
        <f>VLOOKUP([2]Flooding!F38,[2]Flooding!$F$10:$BD$92,16,FALSE)</f>
        <v>5</v>
      </c>
      <c r="S32" s="27">
        <v>0.08</v>
      </c>
      <c r="T32" s="16">
        <v>2</v>
      </c>
      <c r="U32" s="28">
        <v>2.3E-3</v>
      </c>
      <c r="V32" s="16">
        <v>1</v>
      </c>
      <c r="W32" s="29">
        <v>0.45</v>
      </c>
      <c r="X32" s="41">
        <v>4</v>
      </c>
      <c r="Y32" s="31">
        <v>5.0000000000000001E-3</v>
      </c>
      <c r="Z32" s="30">
        <v>1</v>
      </c>
      <c r="AA32" s="32">
        <f t="shared" si="2"/>
        <v>1.2504820512820514</v>
      </c>
      <c r="AB32" s="33"/>
      <c r="AC32" s="15"/>
      <c r="AD32" s="15"/>
      <c r="AE32" s="34" t="s">
        <v>71</v>
      </c>
      <c r="AF32" s="35">
        <v>2</v>
      </c>
      <c r="AG32" s="36" t="s">
        <v>72</v>
      </c>
      <c r="AH32" s="37">
        <v>2</v>
      </c>
      <c r="AI32" s="34" t="s">
        <v>97</v>
      </c>
      <c r="AJ32" s="37">
        <v>3</v>
      </c>
      <c r="AK32" s="34" t="s">
        <v>74</v>
      </c>
      <c r="AL32" s="35">
        <v>3</v>
      </c>
      <c r="AM32" s="34" t="s">
        <v>75</v>
      </c>
      <c r="AN32" s="35">
        <v>4</v>
      </c>
      <c r="AO32" s="38" t="s">
        <v>76</v>
      </c>
      <c r="AP32" s="39">
        <v>4</v>
      </c>
      <c r="AQ32" s="40">
        <f t="shared" si="3"/>
        <v>3</v>
      </c>
      <c r="AR32" s="15"/>
      <c r="AS32" s="15"/>
      <c r="AT32" s="15"/>
      <c r="AU32" s="15"/>
      <c r="AV32" s="15"/>
      <c r="AW32" s="15"/>
    </row>
    <row r="33" spans="1:49" ht="52.9" customHeight="1">
      <c r="A33" s="15"/>
      <c r="B33" s="15"/>
      <c r="C33" s="15">
        <v>6</v>
      </c>
      <c r="E33" s="16" t="s">
        <v>69</v>
      </c>
      <c r="F33" s="17" t="s">
        <v>115</v>
      </c>
      <c r="G33" s="18">
        <v>2712.45</v>
      </c>
      <c r="H33" s="19">
        <v>3785</v>
      </c>
      <c r="I33" s="20">
        <f t="shared" si="0"/>
        <v>1.3954174270493467</v>
      </c>
      <c r="J33" s="21">
        <v>2453.98</v>
      </c>
      <c r="K33" s="21">
        <v>3424.33</v>
      </c>
      <c r="L33" s="22">
        <f t="shared" si="1"/>
        <v>0.90471070013210042</v>
      </c>
      <c r="M33" s="16"/>
      <c r="N33" s="16"/>
      <c r="O33" s="23">
        <f>VLOOKUP([2]Flooding!F39,[2]Flooding!$F$10:$BD$92,11,FALSE)</f>
        <v>1.8587360594795539</v>
      </c>
      <c r="P33" s="24">
        <f>VLOOKUP([2]Flooding!F39,[2]Flooding!$F$10:$BD$92,12,FALSE)</f>
        <v>1</v>
      </c>
      <c r="Q33" s="25">
        <v>0.3322</v>
      </c>
      <c r="R33" s="26">
        <v>4</v>
      </c>
      <c r="S33" s="27">
        <v>0.06</v>
      </c>
      <c r="T33" s="16">
        <v>2</v>
      </c>
      <c r="U33" s="28">
        <v>3.7000000000000002E-3</v>
      </c>
      <c r="V33" s="16">
        <v>1</v>
      </c>
      <c r="W33" s="29">
        <v>0.45</v>
      </c>
      <c r="X33" s="41">
        <v>4</v>
      </c>
      <c r="Y33" s="31">
        <v>5.0000000000000001E-3</v>
      </c>
      <c r="Z33" s="30">
        <v>1</v>
      </c>
      <c r="AA33" s="32">
        <f t="shared" si="2"/>
        <v>1.4092362378415577</v>
      </c>
      <c r="AB33" s="33"/>
      <c r="AC33" s="15"/>
      <c r="AD33" s="15"/>
      <c r="AE33" s="34" t="s">
        <v>71</v>
      </c>
      <c r="AF33" s="35">
        <v>2</v>
      </c>
      <c r="AG33" s="36" t="s">
        <v>72</v>
      </c>
      <c r="AH33" s="37">
        <v>2</v>
      </c>
      <c r="AI33" s="34" t="s">
        <v>97</v>
      </c>
      <c r="AJ33" s="37">
        <v>3</v>
      </c>
      <c r="AK33" s="34" t="s">
        <v>74</v>
      </c>
      <c r="AL33" s="35">
        <v>3</v>
      </c>
      <c r="AM33" s="34" t="s">
        <v>75</v>
      </c>
      <c r="AN33" s="35">
        <v>4</v>
      </c>
      <c r="AO33" s="38" t="s">
        <v>76</v>
      </c>
      <c r="AP33" s="39">
        <v>4</v>
      </c>
      <c r="AQ33" s="40">
        <f t="shared" si="3"/>
        <v>3</v>
      </c>
      <c r="AR33" s="15"/>
      <c r="AS33" s="15"/>
      <c r="AT33" s="15"/>
      <c r="AU33" s="15"/>
      <c r="AV33" s="15"/>
      <c r="AW33" s="15"/>
    </row>
    <row r="34" spans="1:49" ht="52.9" customHeight="1">
      <c r="A34" s="15"/>
      <c r="B34" s="15"/>
      <c r="C34" s="15">
        <v>6</v>
      </c>
      <c r="D34" s="15"/>
      <c r="E34" s="16" t="s">
        <v>69</v>
      </c>
      <c r="F34" s="17" t="s">
        <v>116</v>
      </c>
      <c r="G34" s="18">
        <v>6862.95</v>
      </c>
      <c r="H34" s="19">
        <v>1594</v>
      </c>
      <c r="I34" s="20">
        <f t="shared" si="0"/>
        <v>0.23226163675970246</v>
      </c>
      <c r="J34" s="21">
        <v>6784.55</v>
      </c>
      <c r="K34" s="21">
        <v>1575.79</v>
      </c>
      <c r="L34" s="22">
        <f t="shared" si="1"/>
        <v>0.98857590966122955</v>
      </c>
      <c r="M34" s="16"/>
      <c r="N34" s="16"/>
      <c r="O34" s="23">
        <f>VLOOKUP([2]Flooding!F40,[2]Flooding!$F$10:$BD$92,11,FALSE)</f>
        <v>2.5839793281653747</v>
      </c>
      <c r="P34" s="24">
        <f>VLOOKUP([2]Flooding!F40,[2]Flooding!$F$10:$BD$92,12,FALSE)</f>
        <v>1</v>
      </c>
      <c r="Q34" s="25">
        <v>0.84909999999999997</v>
      </c>
      <c r="R34" s="26">
        <v>5</v>
      </c>
      <c r="S34" s="27">
        <v>0.08</v>
      </c>
      <c r="T34" s="16">
        <v>2</v>
      </c>
      <c r="U34" s="28">
        <v>2.5000000000000001E-3</v>
      </c>
      <c r="V34" s="16">
        <v>1</v>
      </c>
      <c r="W34" s="29">
        <v>0.65</v>
      </c>
      <c r="X34" s="41">
        <v>5</v>
      </c>
      <c r="Y34" s="31">
        <v>5.0000000000000001E-3</v>
      </c>
      <c r="Z34" s="30">
        <v>1</v>
      </c>
      <c r="AA34" s="32">
        <f t="shared" si="2"/>
        <v>1.3853769394599504</v>
      </c>
      <c r="AB34" s="33"/>
      <c r="AC34" s="15"/>
      <c r="AD34" s="15"/>
      <c r="AE34" s="34" t="s">
        <v>71</v>
      </c>
      <c r="AF34" s="35">
        <v>2</v>
      </c>
      <c r="AG34" s="36" t="s">
        <v>72</v>
      </c>
      <c r="AH34" s="37">
        <v>2</v>
      </c>
      <c r="AI34" s="34" t="s">
        <v>97</v>
      </c>
      <c r="AJ34" s="37">
        <v>3</v>
      </c>
      <c r="AK34" s="34" t="s">
        <v>74</v>
      </c>
      <c r="AL34" s="35">
        <v>3</v>
      </c>
      <c r="AM34" s="34" t="s">
        <v>75</v>
      </c>
      <c r="AN34" s="35">
        <v>4</v>
      </c>
      <c r="AO34" s="38" t="s">
        <v>76</v>
      </c>
      <c r="AP34" s="39">
        <v>4</v>
      </c>
      <c r="AQ34" s="40">
        <f t="shared" si="3"/>
        <v>3</v>
      </c>
      <c r="AR34" s="15"/>
      <c r="AS34" s="15"/>
      <c r="AT34" s="15"/>
      <c r="AU34" s="15"/>
      <c r="AV34" s="15"/>
      <c r="AW34" s="15"/>
    </row>
    <row r="35" spans="1:49" ht="52.9" customHeight="1">
      <c r="A35" s="15"/>
      <c r="B35" s="15"/>
      <c r="C35" s="15">
        <v>6</v>
      </c>
      <c r="E35" s="16" t="s">
        <v>69</v>
      </c>
      <c r="F35" s="17" t="s">
        <v>117</v>
      </c>
      <c r="G35" s="18">
        <v>3381.79</v>
      </c>
      <c r="H35" s="19">
        <v>2165</v>
      </c>
      <c r="I35" s="20">
        <f t="shared" si="0"/>
        <v>0.64019350698890232</v>
      </c>
      <c r="J35" s="21">
        <v>3296.98</v>
      </c>
      <c r="K35" s="21">
        <v>2110.71</v>
      </c>
      <c r="L35" s="22">
        <f t="shared" si="1"/>
        <v>0.97492378752886832</v>
      </c>
      <c r="M35" s="16"/>
      <c r="N35" s="16"/>
      <c r="O35" s="23">
        <f>VLOOKUP([2]Flooding!F41,[2]Flooding!$F$10:$BD$92,11,FALSE)</f>
        <v>0.16207455429497569</v>
      </c>
      <c r="P35" s="24">
        <f>VLOOKUP([2]Flooding!F41,[2]Flooding!$F$10:$BD$92,12,FALSE)</f>
        <v>1</v>
      </c>
      <c r="Q35" s="25">
        <v>0.35099999999999998</v>
      </c>
      <c r="R35" s="26">
        <v>4</v>
      </c>
      <c r="S35" s="27">
        <v>0.08</v>
      </c>
      <c r="T35" s="16">
        <v>2</v>
      </c>
      <c r="U35" s="28">
        <v>7.4000000000000003E-3</v>
      </c>
      <c r="V35" s="16">
        <v>1</v>
      </c>
      <c r="W35" s="29">
        <v>0.45</v>
      </c>
      <c r="X35" s="41">
        <v>4</v>
      </c>
      <c r="Y35" s="31">
        <v>5.0000000000000001E-3</v>
      </c>
      <c r="Z35" s="30">
        <v>1</v>
      </c>
      <c r="AA35" s="32">
        <f t="shared" si="2"/>
        <v>1.2866989178314838</v>
      </c>
      <c r="AB35" s="33"/>
      <c r="AC35" s="15"/>
      <c r="AD35" s="15"/>
      <c r="AE35" s="34" t="s">
        <v>71</v>
      </c>
      <c r="AF35" s="35">
        <v>2</v>
      </c>
      <c r="AG35" s="36" t="s">
        <v>72</v>
      </c>
      <c r="AH35" s="37">
        <v>2</v>
      </c>
      <c r="AI35" s="34" t="s">
        <v>97</v>
      </c>
      <c r="AJ35" s="37">
        <v>3</v>
      </c>
      <c r="AK35" s="34" t="s">
        <v>74</v>
      </c>
      <c r="AL35" s="35">
        <v>3</v>
      </c>
      <c r="AM35" s="34" t="s">
        <v>75</v>
      </c>
      <c r="AN35" s="35">
        <v>4</v>
      </c>
      <c r="AO35" s="38" t="s">
        <v>76</v>
      </c>
      <c r="AP35" s="39">
        <v>4</v>
      </c>
      <c r="AQ35" s="40">
        <f t="shared" si="3"/>
        <v>3</v>
      </c>
      <c r="AR35" s="15"/>
      <c r="AS35" s="15"/>
      <c r="AT35" s="15"/>
      <c r="AU35" s="15"/>
      <c r="AV35" s="15"/>
      <c r="AW35" s="15"/>
    </row>
    <row r="36" spans="1:49" ht="52.9" customHeight="1">
      <c r="A36" s="15"/>
      <c r="B36" s="15"/>
      <c r="C36" s="15">
        <v>6</v>
      </c>
      <c r="D36" s="15"/>
      <c r="E36" s="16" t="s">
        <v>69</v>
      </c>
      <c r="F36" s="17" t="s">
        <v>118</v>
      </c>
      <c r="G36" s="18">
        <v>1001.56</v>
      </c>
      <c r="H36" s="19">
        <v>2529</v>
      </c>
      <c r="I36" s="20">
        <f t="shared" si="0"/>
        <v>2.5250609049882184</v>
      </c>
      <c r="J36" s="21">
        <v>382.97399999999999</v>
      </c>
      <c r="K36" s="21">
        <v>967.03399999999999</v>
      </c>
      <c r="L36" s="22">
        <f t="shared" si="1"/>
        <v>0.38237801502570185</v>
      </c>
      <c r="M36" s="16"/>
      <c r="N36" s="16"/>
      <c r="O36" s="23">
        <f>VLOOKUP([2]Flooding!F42,[2]Flooding!$F$10:$BD$92,11,FALSE)</f>
        <v>1.3157894736842104</v>
      </c>
      <c r="P36" s="24">
        <f>VLOOKUP([2]Flooding!F42,[2]Flooding!$F$10:$BD$92,12,FALSE)</f>
        <v>1</v>
      </c>
      <c r="Q36" s="25">
        <v>0.5776</v>
      </c>
      <c r="R36" s="26">
        <v>5</v>
      </c>
      <c r="S36" s="27">
        <v>7.0000000000000007E-2</v>
      </c>
      <c r="T36" s="16">
        <v>2</v>
      </c>
      <c r="U36" s="28">
        <v>2E-3</v>
      </c>
      <c r="V36" s="16">
        <v>1</v>
      </c>
      <c r="W36" s="29">
        <v>0.45</v>
      </c>
      <c r="X36" s="41">
        <v>4</v>
      </c>
      <c r="Y36" s="31">
        <v>5.0000000000000001E-3</v>
      </c>
      <c r="Z36" s="30">
        <v>1</v>
      </c>
      <c r="AA36" s="32">
        <f t="shared" si="2"/>
        <v>1.5991768174980365</v>
      </c>
      <c r="AB36" s="33"/>
      <c r="AC36" s="15"/>
      <c r="AD36" s="15"/>
      <c r="AE36" s="34" t="s">
        <v>71</v>
      </c>
      <c r="AF36" s="35">
        <v>2</v>
      </c>
      <c r="AG36" s="36" t="s">
        <v>72</v>
      </c>
      <c r="AH36" s="37">
        <v>2</v>
      </c>
      <c r="AI36" s="34" t="s">
        <v>119</v>
      </c>
      <c r="AJ36" s="37">
        <v>3</v>
      </c>
      <c r="AK36" s="34" t="s">
        <v>74</v>
      </c>
      <c r="AL36" s="35">
        <v>3</v>
      </c>
      <c r="AM36" s="34" t="s">
        <v>75</v>
      </c>
      <c r="AN36" s="35">
        <v>4</v>
      </c>
      <c r="AO36" s="38" t="s">
        <v>76</v>
      </c>
      <c r="AP36" s="39">
        <v>4</v>
      </c>
      <c r="AQ36" s="40">
        <f t="shared" si="3"/>
        <v>3</v>
      </c>
      <c r="AR36" s="15"/>
      <c r="AS36" s="15"/>
      <c r="AT36" s="15"/>
      <c r="AU36" s="15"/>
      <c r="AV36" s="15"/>
      <c r="AW36" s="15"/>
    </row>
    <row r="37" spans="1:49" ht="52.9" customHeight="1">
      <c r="A37" s="15"/>
      <c r="B37" s="15"/>
      <c r="C37" s="15">
        <v>6</v>
      </c>
      <c r="E37" s="16" t="s">
        <v>77</v>
      </c>
      <c r="F37" s="17" t="s">
        <v>120</v>
      </c>
      <c r="G37" s="18">
        <v>1073.51</v>
      </c>
      <c r="H37" s="19">
        <v>3060</v>
      </c>
      <c r="I37" s="20">
        <f t="shared" si="0"/>
        <v>2.8504625015137259</v>
      </c>
      <c r="J37" s="21">
        <v>227.929</v>
      </c>
      <c r="K37" s="21">
        <v>649.70299999999997</v>
      </c>
      <c r="L37" s="22">
        <f t="shared" si="1"/>
        <v>0.21232124183006534</v>
      </c>
      <c r="M37" s="16"/>
      <c r="N37" s="16"/>
      <c r="O37" s="23">
        <f>VLOOKUP([2]Flooding!F44,[2]Flooding!$F$10:$BD$92,11,FALSE)</f>
        <v>7.4001947419668941</v>
      </c>
      <c r="P37" s="24">
        <f>VLOOKUP([2]Flooding!F44,[2]Flooding!$F$10:$BD$92,12,FALSE)</f>
        <v>2</v>
      </c>
      <c r="Q37" s="25">
        <v>0.26519999999999999</v>
      </c>
      <c r="R37" s="26">
        <v>3</v>
      </c>
      <c r="S37" s="27">
        <f>VLOOKUP([2]Flooding!F49,[2]Flooding!$F$10:$BE$92,18,FALSE)</f>
        <v>0.16916299559471365</v>
      </c>
      <c r="T37" s="16">
        <v>2</v>
      </c>
      <c r="U37" s="28">
        <v>2E-3</v>
      </c>
      <c r="V37" s="16">
        <v>1</v>
      </c>
      <c r="W37" s="29">
        <v>0.45</v>
      </c>
      <c r="X37" s="41">
        <v>4</v>
      </c>
      <c r="Y37" s="31">
        <v>5.0000000000000001E-3</v>
      </c>
      <c r="Z37" s="30">
        <v>1</v>
      </c>
      <c r="AA37" s="32">
        <f t="shared" si="2"/>
        <v>1.8366042495180732</v>
      </c>
      <c r="AB37" s="33"/>
      <c r="AC37" s="15"/>
      <c r="AD37" s="15"/>
      <c r="AE37" s="34" t="s">
        <v>71</v>
      </c>
      <c r="AF37" s="35">
        <v>2</v>
      </c>
      <c r="AG37" s="36" t="s">
        <v>72</v>
      </c>
      <c r="AH37" s="37">
        <v>2</v>
      </c>
      <c r="AI37" s="34" t="s">
        <v>97</v>
      </c>
      <c r="AJ37" s="37">
        <v>3</v>
      </c>
      <c r="AK37" s="34" t="s">
        <v>74</v>
      </c>
      <c r="AL37" s="35">
        <v>3</v>
      </c>
      <c r="AM37" s="34" t="s">
        <v>75</v>
      </c>
      <c r="AN37" s="35">
        <v>4</v>
      </c>
      <c r="AO37" s="38" t="s">
        <v>76</v>
      </c>
      <c r="AP37" s="39">
        <v>4</v>
      </c>
      <c r="AQ37" s="40">
        <f t="shared" si="3"/>
        <v>3</v>
      </c>
      <c r="AR37" s="15"/>
      <c r="AS37" s="15"/>
      <c r="AT37" s="15"/>
      <c r="AU37" s="15"/>
      <c r="AV37" s="15"/>
      <c r="AW37" s="15"/>
    </row>
    <row r="38" spans="1:49" ht="52.9" customHeight="1">
      <c r="A38" s="15"/>
      <c r="B38" s="15"/>
      <c r="C38" s="15">
        <v>6</v>
      </c>
      <c r="D38" s="15"/>
      <c r="E38" s="16" t="s">
        <v>69</v>
      </c>
      <c r="F38" s="17" t="s">
        <v>121</v>
      </c>
      <c r="G38" s="18">
        <v>769.28300000000002</v>
      </c>
      <c r="H38" s="19">
        <v>1580</v>
      </c>
      <c r="I38" s="20">
        <f t="shared" si="0"/>
        <v>2.0538605428691392</v>
      </c>
      <c r="J38" s="21">
        <v>619.67399999999998</v>
      </c>
      <c r="K38" s="21">
        <v>1272.72</v>
      </c>
      <c r="L38" s="22">
        <f t="shared" si="1"/>
        <v>0.80551898734177219</v>
      </c>
      <c r="M38" s="16"/>
      <c r="N38" s="16"/>
      <c r="O38" s="23">
        <f>VLOOKUP([2]Flooding!F45,[2]Flooding!$F$10:$BD$92,11,FALSE)</f>
        <v>0.52301255230125521</v>
      </c>
      <c r="P38" s="24">
        <f>VLOOKUP([2]Flooding!F45,[2]Flooding!$F$10:$BD$92,12,FALSE)</f>
        <v>1</v>
      </c>
      <c r="Q38" s="25">
        <v>0.63980000000000004</v>
      </c>
      <c r="R38" s="26">
        <v>5</v>
      </c>
      <c r="S38" s="27">
        <f>VLOOKUP([2]Flooding!F50,[2]Flooding!$F$10:$BE$92,18,FALSE)</f>
        <v>0.18973810796365581</v>
      </c>
      <c r="T38" s="16">
        <v>2</v>
      </c>
      <c r="U38" s="28">
        <v>1.2699999999999999E-2</v>
      </c>
      <c r="V38" s="16">
        <v>1</v>
      </c>
      <c r="W38" s="29">
        <v>0.45</v>
      </c>
      <c r="X38" s="41">
        <v>4</v>
      </c>
      <c r="Y38" s="31">
        <v>5.0000000000000001E-3</v>
      </c>
      <c r="Z38" s="30">
        <v>1</v>
      </c>
      <c r="AA38" s="32">
        <f t="shared" si="2"/>
        <v>1.540599775138799</v>
      </c>
      <c r="AB38" s="33"/>
      <c r="AC38" s="15"/>
      <c r="AD38" s="15"/>
      <c r="AE38" s="34" t="s">
        <v>71</v>
      </c>
      <c r="AF38" s="35">
        <v>2</v>
      </c>
      <c r="AG38" s="36" t="s">
        <v>72</v>
      </c>
      <c r="AH38" s="37">
        <v>2</v>
      </c>
      <c r="AI38" s="34" t="s">
        <v>97</v>
      </c>
      <c r="AJ38" s="37">
        <v>3</v>
      </c>
      <c r="AK38" s="34" t="s">
        <v>74</v>
      </c>
      <c r="AL38" s="35">
        <v>3</v>
      </c>
      <c r="AM38" s="34" t="s">
        <v>75</v>
      </c>
      <c r="AN38" s="35">
        <v>4</v>
      </c>
      <c r="AO38" s="38" t="s">
        <v>76</v>
      </c>
      <c r="AP38" s="39">
        <v>4</v>
      </c>
      <c r="AQ38" s="40">
        <f t="shared" si="3"/>
        <v>3</v>
      </c>
      <c r="AR38" s="15"/>
      <c r="AS38" s="15"/>
      <c r="AT38" s="15"/>
      <c r="AU38" s="15"/>
      <c r="AV38" s="15"/>
      <c r="AW38" s="15"/>
    </row>
    <row r="39" spans="1:49" ht="52.9" customHeight="1">
      <c r="A39" s="15"/>
      <c r="B39" s="15"/>
      <c r="C39" s="15">
        <v>6</v>
      </c>
      <c r="E39" s="16" t="s">
        <v>69</v>
      </c>
      <c r="F39" s="17" t="s">
        <v>122</v>
      </c>
      <c r="G39" s="18">
        <v>948.18100000000004</v>
      </c>
      <c r="H39" s="19">
        <v>2828</v>
      </c>
      <c r="I39" s="20">
        <f t="shared" si="0"/>
        <v>2.9825529092019352</v>
      </c>
      <c r="J39" s="21">
        <v>650.08500000000004</v>
      </c>
      <c r="K39" s="21">
        <v>1938.91</v>
      </c>
      <c r="L39" s="22">
        <f t="shared" si="1"/>
        <v>0.68561173974540313</v>
      </c>
      <c r="M39" s="16"/>
      <c r="N39" s="16"/>
      <c r="O39" s="23">
        <f>VLOOKUP([2]Flooding!F46,[2]Flooding!$F$10:$BD$92,11,FALSE)</f>
        <v>2.9673590504451042</v>
      </c>
      <c r="P39" s="24">
        <f>VLOOKUP([2]Flooding!F46,[2]Flooding!$F$10:$BD$92,12,FALSE)</f>
        <v>1</v>
      </c>
      <c r="Q39" s="25">
        <v>0.27610000000000001</v>
      </c>
      <c r="R39" s="26">
        <v>3</v>
      </c>
      <c r="S39" s="27">
        <v>0.05</v>
      </c>
      <c r="T39" s="16">
        <v>1</v>
      </c>
      <c r="U39" s="28">
        <v>4.0000000000000002E-4</v>
      </c>
      <c r="V39" s="16">
        <v>1</v>
      </c>
      <c r="W39" s="29">
        <v>0.65</v>
      </c>
      <c r="X39" s="41">
        <v>5</v>
      </c>
      <c r="Y39" s="31">
        <v>5.0000000000000001E-3</v>
      </c>
      <c r="Z39" s="30">
        <v>1</v>
      </c>
      <c r="AA39" s="32">
        <f t="shared" si="2"/>
        <v>1.8387588182003227</v>
      </c>
      <c r="AB39" s="33"/>
      <c r="AC39" s="15"/>
      <c r="AD39" s="15"/>
      <c r="AE39" s="34" t="s">
        <v>71</v>
      </c>
      <c r="AF39" s="35">
        <v>2</v>
      </c>
      <c r="AG39" s="36" t="s">
        <v>72</v>
      </c>
      <c r="AH39" s="37">
        <v>2</v>
      </c>
      <c r="AI39" s="34" t="s">
        <v>97</v>
      </c>
      <c r="AJ39" s="37">
        <v>3</v>
      </c>
      <c r="AK39" s="34" t="s">
        <v>74</v>
      </c>
      <c r="AL39" s="35">
        <v>3</v>
      </c>
      <c r="AM39" s="34" t="s">
        <v>75</v>
      </c>
      <c r="AN39" s="35">
        <v>4</v>
      </c>
      <c r="AO39" s="38" t="s">
        <v>76</v>
      </c>
      <c r="AP39" s="39">
        <v>4</v>
      </c>
      <c r="AQ39" s="40">
        <f t="shared" si="3"/>
        <v>3</v>
      </c>
      <c r="AR39" s="15"/>
      <c r="AS39" s="15"/>
      <c r="AT39" s="15"/>
      <c r="AU39" s="15"/>
      <c r="AV39" s="15"/>
      <c r="AW39" s="15"/>
    </row>
    <row r="40" spans="1:49" ht="52.9" customHeight="1">
      <c r="A40" s="15"/>
      <c r="B40" s="15"/>
      <c r="C40" s="15">
        <v>6</v>
      </c>
      <c r="D40" s="15"/>
      <c r="E40" s="16" t="s">
        <v>77</v>
      </c>
      <c r="F40" s="17" t="s">
        <v>123</v>
      </c>
      <c r="G40" s="18">
        <v>1652.41</v>
      </c>
      <c r="H40" s="19">
        <v>2658</v>
      </c>
      <c r="I40" s="20">
        <f t="shared" si="0"/>
        <v>1.6085596189807614</v>
      </c>
      <c r="J40" s="21">
        <v>732.88199999999995</v>
      </c>
      <c r="K40" s="21">
        <v>1178.8800000000001</v>
      </c>
      <c r="L40" s="22">
        <f t="shared" si="1"/>
        <v>0.44352144469525961</v>
      </c>
      <c r="M40" s="16"/>
      <c r="N40" s="16"/>
      <c r="O40" s="23">
        <f>VLOOKUP([2]Flooding!F47,[2]Flooding!$F$10:$BD$92,11,FALSE)</f>
        <v>0.67796610169491522</v>
      </c>
      <c r="P40" s="24">
        <f>VLOOKUP([2]Flooding!F47,[2]Flooding!$F$10:$BD$92,12,FALSE)</f>
        <v>1</v>
      </c>
      <c r="Q40" s="25">
        <v>0.55810000000000004</v>
      </c>
      <c r="R40" s="26">
        <v>5</v>
      </c>
      <c r="S40" s="27">
        <v>7.0000000000000007E-2</v>
      </c>
      <c r="T40" s="16">
        <v>2</v>
      </c>
      <c r="U40" s="28">
        <v>3.3999999999999998E-3</v>
      </c>
      <c r="V40" s="16">
        <v>1</v>
      </c>
      <c r="W40" s="29">
        <v>0.55000000000000004</v>
      </c>
      <c r="X40" s="41">
        <v>5</v>
      </c>
      <c r="Y40" s="31">
        <v>5.0000000000000001E-3</v>
      </c>
      <c r="Z40" s="30">
        <v>1</v>
      </c>
      <c r="AA40" s="32">
        <f t="shared" si="2"/>
        <v>1.613093269830127</v>
      </c>
      <c r="AB40" s="33"/>
      <c r="AC40" s="15"/>
      <c r="AD40" s="15"/>
      <c r="AE40" s="34" t="s">
        <v>71</v>
      </c>
      <c r="AF40" s="35">
        <v>2</v>
      </c>
      <c r="AG40" s="36" t="s">
        <v>72</v>
      </c>
      <c r="AH40" s="37">
        <v>2</v>
      </c>
      <c r="AI40" s="34" t="s">
        <v>97</v>
      </c>
      <c r="AJ40" s="37">
        <v>3</v>
      </c>
      <c r="AK40" s="34" t="s">
        <v>74</v>
      </c>
      <c r="AL40" s="35">
        <v>3</v>
      </c>
      <c r="AM40" s="34" t="s">
        <v>75</v>
      </c>
      <c r="AN40" s="35">
        <v>4</v>
      </c>
      <c r="AO40" s="38" t="s">
        <v>76</v>
      </c>
      <c r="AP40" s="39">
        <v>4</v>
      </c>
      <c r="AQ40" s="40">
        <f t="shared" si="3"/>
        <v>3</v>
      </c>
      <c r="AR40" s="15"/>
      <c r="AS40" s="15"/>
      <c r="AT40" s="15"/>
      <c r="AU40" s="15"/>
      <c r="AV40" s="15"/>
      <c r="AW40" s="15"/>
    </row>
    <row r="41" spans="1:49" ht="52.9" customHeight="1">
      <c r="A41" s="15"/>
      <c r="B41" s="15"/>
      <c r="C41" s="15">
        <v>6</v>
      </c>
      <c r="E41" s="16" t="s">
        <v>69</v>
      </c>
      <c r="F41" s="17" t="s">
        <v>124</v>
      </c>
      <c r="G41" s="18">
        <v>1592.44</v>
      </c>
      <c r="H41" s="19">
        <v>2087</v>
      </c>
      <c r="I41" s="20">
        <f t="shared" si="0"/>
        <v>1.3105674311120041</v>
      </c>
      <c r="J41" s="21">
        <v>1571.36</v>
      </c>
      <c r="K41" s="21">
        <v>2059.38</v>
      </c>
      <c r="L41" s="22">
        <f t="shared" si="1"/>
        <v>0.98676569238140877</v>
      </c>
      <c r="M41" s="16"/>
      <c r="N41" s="16"/>
      <c r="O41" s="23">
        <f>VLOOKUP([2]Flooding!F48,[2]Flooding!$F$10:$BD$92,11,FALSE)</f>
        <v>0.99009900990099009</v>
      </c>
      <c r="P41" s="24">
        <f>VLOOKUP([2]Flooding!F48,[2]Flooding!$F$10:$BD$92,12,FALSE)</f>
        <v>1</v>
      </c>
      <c r="Q41" s="25">
        <v>0.57850000000000001</v>
      </c>
      <c r="R41" s="26">
        <v>5</v>
      </c>
      <c r="S41" s="27">
        <v>0.08</v>
      </c>
      <c r="T41" s="16">
        <v>2</v>
      </c>
      <c r="U41" s="28">
        <v>1.9E-3</v>
      </c>
      <c r="V41" s="16">
        <v>1</v>
      </c>
      <c r="W41" s="29">
        <v>0.45</v>
      </c>
      <c r="X41" s="41">
        <v>4</v>
      </c>
      <c r="Y41" s="31">
        <v>5.0000000000000001E-3</v>
      </c>
      <c r="Z41" s="30">
        <v>1</v>
      </c>
      <c r="AA41" s="32">
        <f t="shared" si="2"/>
        <v>1.3984279051853339</v>
      </c>
      <c r="AB41" s="33"/>
      <c r="AC41" s="15"/>
      <c r="AD41" s="15"/>
      <c r="AE41" s="34" t="s">
        <v>71</v>
      </c>
      <c r="AF41" s="35">
        <v>2</v>
      </c>
      <c r="AG41" s="36" t="s">
        <v>72</v>
      </c>
      <c r="AH41" s="37">
        <v>2</v>
      </c>
      <c r="AI41" s="34" t="s">
        <v>97</v>
      </c>
      <c r="AJ41" s="37">
        <v>3</v>
      </c>
      <c r="AK41" s="34" t="s">
        <v>74</v>
      </c>
      <c r="AL41" s="35">
        <v>3</v>
      </c>
      <c r="AM41" s="34" t="s">
        <v>75</v>
      </c>
      <c r="AN41" s="35">
        <v>4</v>
      </c>
      <c r="AO41" s="38" t="s">
        <v>76</v>
      </c>
      <c r="AP41" s="39">
        <v>4</v>
      </c>
      <c r="AQ41" s="40">
        <f t="shared" si="3"/>
        <v>3</v>
      </c>
      <c r="AR41" s="15"/>
      <c r="AS41" s="15"/>
      <c r="AT41" s="15"/>
      <c r="AU41" s="15"/>
      <c r="AV41" s="15"/>
      <c r="AW41" s="15"/>
    </row>
    <row r="42" spans="1:49" ht="52.9" customHeight="1">
      <c r="A42" s="15"/>
      <c r="B42" s="15"/>
      <c r="C42" s="15">
        <v>6</v>
      </c>
      <c r="D42" s="15"/>
      <c r="E42" s="16" t="s">
        <v>77</v>
      </c>
      <c r="F42" s="17" t="s">
        <v>125</v>
      </c>
      <c r="G42" s="18">
        <v>851.08299999999997</v>
      </c>
      <c r="H42" s="19">
        <v>4989</v>
      </c>
      <c r="I42" s="20">
        <f t="shared" si="0"/>
        <v>5.861942959734832</v>
      </c>
      <c r="J42" s="21">
        <v>114.41500000000001</v>
      </c>
      <c r="K42" s="21">
        <v>670.69500000000005</v>
      </c>
      <c r="L42" s="22">
        <f t="shared" si="1"/>
        <v>0.13443475646422129</v>
      </c>
      <c r="M42" s="16"/>
      <c r="N42" s="16"/>
      <c r="O42" s="42">
        <v>1.1904761904761905</v>
      </c>
      <c r="P42" s="43">
        <v>1</v>
      </c>
      <c r="Q42" s="25">
        <v>0.56289999999999996</v>
      </c>
      <c r="R42" s="26">
        <v>5</v>
      </c>
      <c r="S42" s="27">
        <v>0.06</v>
      </c>
      <c r="T42" s="16">
        <v>2</v>
      </c>
      <c r="U42" s="28">
        <v>1.6000000000000001E-3</v>
      </c>
      <c r="V42" s="16">
        <v>1</v>
      </c>
      <c r="W42" s="29">
        <v>0.45</v>
      </c>
      <c r="X42" s="41">
        <v>4</v>
      </c>
      <c r="Y42" s="31">
        <v>5.0000000000000001E-3</v>
      </c>
      <c r="Z42" s="30">
        <v>1</v>
      </c>
      <c r="AA42" s="32">
        <f t="shared" si="2"/>
        <v>2.1536571599558054</v>
      </c>
      <c r="AB42" s="33"/>
      <c r="AC42" s="15"/>
      <c r="AD42" s="15"/>
      <c r="AE42" s="34" t="s">
        <v>71</v>
      </c>
      <c r="AF42" s="35">
        <v>2</v>
      </c>
      <c r="AG42" s="36" t="s">
        <v>72</v>
      </c>
      <c r="AH42" s="37">
        <v>2</v>
      </c>
      <c r="AI42" s="34" t="s">
        <v>97</v>
      </c>
      <c r="AJ42" s="37">
        <v>3</v>
      </c>
      <c r="AK42" s="34" t="s">
        <v>74</v>
      </c>
      <c r="AL42" s="35">
        <v>3</v>
      </c>
      <c r="AM42" s="34" t="s">
        <v>75</v>
      </c>
      <c r="AN42" s="35">
        <v>4</v>
      </c>
      <c r="AO42" s="38" t="s">
        <v>76</v>
      </c>
      <c r="AP42" s="39">
        <v>4</v>
      </c>
      <c r="AQ42" s="40">
        <f t="shared" si="3"/>
        <v>3</v>
      </c>
      <c r="AR42" s="15"/>
      <c r="AS42" s="15"/>
      <c r="AT42" s="15"/>
      <c r="AU42" s="15"/>
      <c r="AV42" s="15"/>
      <c r="AW42" s="15"/>
    </row>
    <row r="43" spans="1:49" ht="52.9" customHeight="1">
      <c r="A43" s="15"/>
      <c r="B43" s="15"/>
      <c r="C43" s="15">
        <v>6</v>
      </c>
      <c r="E43" s="16" t="s">
        <v>77</v>
      </c>
      <c r="F43" s="17" t="s">
        <v>126</v>
      </c>
      <c r="G43" s="18">
        <v>1045.06</v>
      </c>
      <c r="H43" s="19">
        <v>3487</v>
      </c>
      <c r="I43" s="20">
        <f t="shared" si="0"/>
        <v>3.3366505272424551</v>
      </c>
      <c r="J43" s="21">
        <v>32.701300000000003</v>
      </c>
      <c r="K43" s="21">
        <v>109.113</v>
      </c>
      <c r="L43" s="22">
        <f t="shared" si="1"/>
        <v>3.1291367938055634E-2</v>
      </c>
      <c r="M43" s="16"/>
      <c r="N43" s="16"/>
      <c r="O43" s="23">
        <f>VLOOKUP([2]Flooding!F49,[2]Flooding!$F$10:$BD$92,11,FALSE)</f>
        <v>0</v>
      </c>
      <c r="P43" s="24">
        <f>VLOOKUP([2]Flooding!F49,[2]Flooding!$F$10:$BD$92,12,FALSE)</f>
        <v>1</v>
      </c>
      <c r="Q43" s="25">
        <v>0.54200000000000004</v>
      </c>
      <c r="R43" s="26">
        <v>5</v>
      </c>
      <c r="S43" s="27">
        <v>7.0000000000000007E-2</v>
      </c>
      <c r="T43" s="16">
        <v>2</v>
      </c>
      <c r="U43" s="28">
        <v>7.1999999999999998E-3</v>
      </c>
      <c r="V43" s="16">
        <v>1</v>
      </c>
      <c r="W43" s="29">
        <v>0.55000000000000004</v>
      </c>
      <c r="X43" s="41">
        <v>5</v>
      </c>
      <c r="Y43" s="31">
        <v>5.0000000000000001E-3</v>
      </c>
      <c r="Z43" s="30">
        <v>1</v>
      </c>
      <c r="AA43" s="32">
        <f t="shared" si="2"/>
        <v>1.9011084212070759</v>
      </c>
      <c r="AB43" s="33"/>
      <c r="AC43" s="15"/>
      <c r="AD43" s="15"/>
      <c r="AE43" s="34" t="s">
        <v>71</v>
      </c>
      <c r="AF43" s="35">
        <v>2</v>
      </c>
      <c r="AG43" s="36" t="s">
        <v>72</v>
      </c>
      <c r="AH43" s="37">
        <v>2</v>
      </c>
      <c r="AI43" s="34" t="s">
        <v>97</v>
      </c>
      <c r="AJ43" s="37">
        <v>3</v>
      </c>
      <c r="AK43" s="34" t="s">
        <v>74</v>
      </c>
      <c r="AL43" s="35">
        <v>3</v>
      </c>
      <c r="AM43" s="34" t="s">
        <v>75</v>
      </c>
      <c r="AN43" s="35">
        <v>4</v>
      </c>
      <c r="AO43" s="38" t="s">
        <v>76</v>
      </c>
      <c r="AP43" s="39">
        <v>4</v>
      </c>
      <c r="AQ43" s="40">
        <f t="shared" si="3"/>
        <v>3</v>
      </c>
      <c r="AR43" s="15"/>
      <c r="AS43" s="15"/>
      <c r="AT43" s="15"/>
      <c r="AU43" s="15"/>
      <c r="AV43" s="15"/>
      <c r="AW43" s="15"/>
    </row>
    <row r="44" spans="1:49" ht="52.9" customHeight="1">
      <c r="A44" s="15"/>
      <c r="B44" s="15"/>
      <c r="C44" s="15">
        <v>6</v>
      </c>
      <c r="D44" s="15"/>
      <c r="E44" s="16" t="s">
        <v>77</v>
      </c>
      <c r="F44" s="17" t="s">
        <v>127</v>
      </c>
      <c r="G44" s="18">
        <v>683.01599999999996</v>
      </c>
      <c r="H44" s="19">
        <v>4238</v>
      </c>
      <c r="I44" s="20">
        <f t="shared" si="0"/>
        <v>6.2048326832753551</v>
      </c>
      <c r="J44" s="21">
        <v>193.33500000000001</v>
      </c>
      <c r="K44" s="21">
        <v>1199.6099999999999</v>
      </c>
      <c r="L44" s="22">
        <f t="shared" si="1"/>
        <v>0.28306040585181685</v>
      </c>
      <c r="M44" s="16"/>
      <c r="N44" s="16"/>
      <c r="O44" s="23">
        <f>VLOOKUP([2]Flooding!F50,[2]Flooding!$F$10:$BD$92,11,FALSE)</f>
        <v>1.2315270935960592</v>
      </c>
      <c r="P44" s="24">
        <f>VLOOKUP([2]Flooding!F50,[2]Flooding!$F$10:$BD$92,12,FALSE)</f>
        <v>1</v>
      </c>
      <c r="Q44" s="25">
        <v>0.4733</v>
      </c>
      <c r="R44" s="26">
        <f>VLOOKUP([2]Flooding!F50,[2]Flooding!$F$10:$BD$92,16,FALSE)</f>
        <v>4</v>
      </c>
      <c r="S44" s="27">
        <v>0.06</v>
      </c>
      <c r="T44" s="16">
        <v>2</v>
      </c>
      <c r="U44" s="28">
        <v>1.32E-2</v>
      </c>
      <c r="V44" s="16">
        <v>1</v>
      </c>
      <c r="W44" s="29">
        <v>0.55000000000000004</v>
      </c>
      <c r="X44" s="41">
        <v>5</v>
      </c>
      <c r="Y44" s="31">
        <v>5.0000000000000001E-3</v>
      </c>
      <c r="Z44" s="30">
        <v>1</v>
      </c>
      <c r="AA44" s="32">
        <f t="shared" si="2"/>
        <v>2.3774721138792256</v>
      </c>
      <c r="AB44" s="33"/>
      <c r="AC44" s="15"/>
      <c r="AD44" s="15"/>
      <c r="AE44" s="34" t="s">
        <v>71</v>
      </c>
      <c r="AF44" s="35">
        <v>2</v>
      </c>
      <c r="AG44" s="36" t="s">
        <v>72</v>
      </c>
      <c r="AH44" s="37">
        <v>2</v>
      </c>
      <c r="AI44" s="34" t="s">
        <v>97</v>
      </c>
      <c r="AJ44" s="37">
        <v>3</v>
      </c>
      <c r="AK44" s="34" t="s">
        <v>74</v>
      </c>
      <c r="AL44" s="35">
        <v>3</v>
      </c>
      <c r="AM44" s="34" t="s">
        <v>75</v>
      </c>
      <c r="AN44" s="35">
        <v>4</v>
      </c>
      <c r="AO44" s="38" t="s">
        <v>76</v>
      </c>
      <c r="AP44" s="39">
        <v>4</v>
      </c>
      <c r="AQ44" s="40">
        <f t="shared" si="3"/>
        <v>3</v>
      </c>
      <c r="AR44" s="15"/>
      <c r="AS44" s="15"/>
      <c r="AT44" s="15"/>
      <c r="AU44" s="15"/>
      <c r="AV44" s="15"/>
      <c r="AW44" s="15"/>
    </row>
    <row r="45" spans="1:49" ht="52.9" customHeight="1">
      <c r="A45" s="15"/>
      <c r="B45" s="15"/>
      <c r="C45" s="15">
        <v>6</v>
      </c>
      <c r="E45" s="16" t="s">
        <v>69</v>
      </c>
      <c r="F45" s="17" t="s">
        <v>128</v>
      </c>
      <c r="G45" s="18">
        <v>461.44200000000001</v>
      </c>
      <c r="H45" s="19">
        <v>4100</v>
      </c>
      <c r="I45" s="20">
        <f t="shared" si="0"/>
        <v>8.8851903381139987</v>
      </c>
      <c r="J45" s="21">
        <v>287.44299999999998</v>
      </c>
      <c r="K45" s="21">
        <v>2553.9899999999998</v>
      </c>
      <c r="L45" s="22">
        <f t="shared" si="1"/>
        <v>0.62292439024390234</v>
      </c>
      <c r="M45" s="16"/>
      <c r="N45" s="16"/>
      <c r="O45" s="23">
        <f>VLOOKUP([2]Flooding!F51,[2]Flooding!$F$10:$BD$92,11,FALSE)</f>
        <v>2.0683453237410072</v>
      </c>
      <c r="P45" s="24">
        <f>VLOOKUP([2]Flooding!F51,[2]Flooding!$F$10:$BD$92,12,FALSE)</f>
        <v>1</v>
      </c>
      <c r="Q45" s="25">
        <v>0.3448</v>
      </c>
      <c r="R45" s="26">
        <v>4</v>
      </c>
      <c r="S45" s="27">
        <v>0.03</v>
      </c>
      <c r="T45" s="16">
        <v>1</v>
      </c>
      <c r="U45" s="28">
        <v>8.9999999999999993E-3</v>
      </c>
      <c r="V45" s="16">
        <v>1</v>
      </c>
      <c r="W45" s="29">
        <v>0.45</v>
      </c>
      <c r="X45" s="41">
        <v>4</v>
      </c>
      <c r="Y45" s="31">
        <v>5.0000000000000001E-3</v>
      </c>
      <c r="Z45" s="30">
        <v>1</v>
      </c>
      <c r="AA45" s="32">
        <f t="shared" si="2"/>
        <v>2.6525317230189995</v>
      </c>
      <c r="AB45" s="33"/>
      <c r="AC45" s="15"/>
      <c r="AD45" s="15"/>
      <c r="AE45" s="34" t="s">
        <v>71</v>
      </c>
      <c r="AF45" s="35">
        <v>2</v>
      </c>
      <c r="AG45" s="36" t="s">
        <v>72</v>
      </c>
      <c r="AH45" s="37">
        <v>2</v>
      </c>
      <c r="AI45" s="34" t="s">
        <v>97</v>
      </c>
      <c r="AJ45" s="37">
        <v>3</v>
      </c>
      <c r="AK45" s="34" t="s">
        <v>74</v>
      </c>
      <c r="AL45" s="35">
        <v>3</v>
      </c>
      <c r="AM45" s="34" t="s">
        <v>75</v>
      </c>
      <c r="AN45" s="35">
        <v>4</v>
      </c>
      <c r="AO45" s="38" t="s">
        <v>76</v>
      </c>
      <c r="AP45" s="39">
        <v>4</v>
      </c>
      <c r="AQ45" s="40">
        <f t="shared" si="3"/>
        <v>3</v>
      </c>
      <c r="AR45" s="15"/>
      <c r="AS45" s="15"/>
      <c r="AT45" s="15"/>
      <c r="AU45" s="15"/>
      <c r="AV45" s="15"/>
      <c r="AW45" s="15"/>
    </row>
    <row r="46" spans="1:49" ht="52.9" customHeight="1">
      <c r="A46" s="15"/>
      <c r="B46" s="15"/>
      <c r="C46" s="15">
        <v>6</v>
      </c>
      <c r="D46" s="15"/>
      <c r="E46" s="16" t="s">
        <v>69</v>
      </c>
      <c r="F46" s="17" t="s">
        <v>129</v>
      </c>
      <c r="G46" s="18">
        <v>8670.6299999999992</v>
      </c>
      <c r="H46" s="19">
        <v>5702</v>
      </c>
      <c r="I46" s="20">
        <f t="shared" si="0"/>
        <v>0.65762234116782758</v>
      </c>
      <c r="J46" s="21">
        <v>8457.4599999999991</v>
      </c>
      <c r="K46" s="21">
        <v>5561.81</v>
      </c>
      <c r="L46" s="22">
        <f t="shared" si="1"/>
        <v>0.97541388986320599</v>
      </c>
      <c r="M46" s="16"/>
      <c r="N46" s="16"/>
      <c r="O46" s="23">
        <f>VLOOKUP([2]Flooding!F52,[2]Flooding!$F$10:$BD$92,11,FALSE)</f>
        <v>0.60240963855421692</v>
      </c>
      <c r="P46" s="24">
        <f>VLOOKUP([2]Flooding!F52,[2]Flooding!$F$10:$BD$92,12,FALSE)</f>
        <v>1</v>
      </c>
      <c r="Q46" s="25">
        <v>0.28100000000000003</v>
      </c>
      <c r="R46" s="26">
        <v>3</v>
      </c>
      <c r="S46" s="27">
        <v>0.06</v>
      </c>
      <c r="T46" s="16">
        <v>2</v>
      </c>
      <c r="U46" s="28">
        <v>6.0000000000000001E-3</v>
      </c>
      <c r="V46" s="16">
        <v>1</v>
      </c>
      <c r="W46" s="29">
        <v>0.55000000000000004</v>
      </c>
      <c r="X46" s="41">
        <v>5</v>
      </c>
      <c r="Y46" s="31">
        <v>5.0000000000000001E-3</v>
      </c>
      <c r="Z46" s="30">
        <v>1</v>
      </c>
      <c r="AA46" s="32">
        <f t="shared" si="2"/>
        <v>1.4529370568613045</v>
      </c>
      <c r="AB46" s="33"/>
      <c r="AC46" s="15"/>
      <c r="AD46" s="15"/>
      <c r="AE46" s="34" t="s">
        <v>71</v>
      </c>
      <c r="AF46" s="35">
        <v>2</v>
      </c>
      <c r="AG46" s="36" t="s">
        <v>72</v>
      </c>
      <c r="AH46" s="37">
        <v>2</v>
      </c>
      <c r="AI46" s="34" t="s">
        <v>97</v>
      </c>
      <c r="AJ46" s="37">
        <v>3</v>
      </c>
      <c r="AK46" s="34" t="s">
        <v>74</v>
      </c>
      <c r="AL46" s="35">
        <v>3</v>
      </c>
      <c r="AM46" s="34" t="s">
        <v>75</v>
      </c>
      <c r="AN46" s="35">
        <v>4</v>
      </c>
      <c r="AO46" s="38" t="s">
        <v>76</v>
      </c>
      <c r="AP46" s="39">
        <v>4</v>
      </c>
      <c r="AQ46" s="40">
        <f t="shared" si="3"/>
        <v>3</v>
      </c>
      <c r="AR46" s="15"/>
      <c r="AS46" s="15"/>
      <c r="AT46" s="15"/>
      <c r="AU46" s="15"/>
      <c r="AV46" s="15"/>
      <c r="AW46" s="15"/>
    </row>
    <row r="47" spans="1:49">
      <c r="W47" s="44"/>
      <c r="X47" s="44"/>
      <c r="Y47" s="44"/>
      <c r="Z47" s="44"/>
      <c r="AA47" s="44"/>
    </row>
  </sheetData>
  <mergeCells count="26">
    <mergeCell ref="AV3:AV4"/>
    <mergeCell ref="AW3:AW4"/>
    <mergeCell ref="O4:P4"/>
    <mergeCell ref="Q4:R4"/>
    <mergeCell ref="S4:T4"/>
    <mergeCell ref="U4:V4"/>
    <mergeCell ref="W4:X4"/>
    <mergeCell ref="Y4:Z4"/>
    <mergeCell ref="AE4:AF4"/>
    <mergeCell ref="AG4:AH4"/>
    <mergeCell ref="AC3:AD4"/>
    <mergeCell ref="AE3:AQ3"/>
    <mergeCell ref="AR3:AR4"/>
    <mergeCell ref="AS3:AS4"/>
    <mergeCell ref="AT3:AT4"/>
    <mergeCell ref="AU3:AU4"/>
    <mergeCell ref="AI4:AJ4"/>
    <mergeCell ref="AK4:AL4"/>
    <mergeCell ref="AM4:AN4"/>
    <mergeCell ref="AO4:AP4"/>
    <mergeCell ref="A3:A4"/>
    <mergeCell ref="B3:D3"/>
    <mergeCell ref="E3:M3"/>
    <mergeCell ref="N3:N4"/>
    <mergeCell ref="O3:AA3"/>
    <mergeCell ref="AB3:AB4"/>
  </mergeCells>
  <dataValidations count="2">
    <dataValidation showDropDown="1" showInputMessage="1" showErrorMessage="1" sqref="AH6:AH46 AN6:AO46 AJ6:AJ46"/>
    <dataValidation type="list" allowBlank="1" showInputMessage="1" showErrorMessage="1" sqref="AF6:AF46 AP6:AP46 AL6:AL46">
      <formula1>Adaptive_Capacity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8"/>
  <sheetViews>
    <sheetView zoomScale="82" zoomScaleNormal="82" workbookViewId="0">
      <selection activeCell="H3" sqref="H3"/>
    </sheetView>
  </sheetViews>
  <sheetFormatPr defaultRowHeight="15"/>
  <cols>
    <col min="1" max="1" width="21.5703125" bestFit="1" customWidth="1"/>
    <col min="2" max="2" width="21.28515625" customWidth="1"/>
    <col min="3" max="3" width="23" style="69" customWidth="1"/>
    <col min="4" max="4" width="19" customWidth="1"/>
    <col min="5" max="5" width="15.28515625" customWidth="1"/>
    <col min="6" max="6" width="12.28515625" customWidth="1"/>
    <col min="7" max="7" width="11.28515625" customWidth="1"/>
    <col min="8" max="8" width="11.28515625" style="69" customWidth="1"/>
    <col min="9" max="9" width="11.28515625" customWidth="1"/>
    <col min="10" max="10" width="14.140625" customWidth="1"/>
    <col min="11" max="11" width="26" customWidth="1"/>
  </cols>
  <sheetData>
    <row r="3" spans="1:9">
      <c r="A3" s="45" t="s">
        <v>130</v>
      </c>
      <c r="B3" t="s">
        <v>132</v>
      </c>
      <c r="C3" t="s">
        <v>133</v>
      </c>
      <c r="D3" t="s">
        <v>134</v>
      </c>
      <c r="E3" s="48" t="s">
        <v>135</v>
      </c>
      <c r="F3" t="s">
        <v>136</v>
      </c>
      <c r="G3" t="s">
        <v>137</v>
      </c>
      <c r="H3" t="s">
        <v>138</v>
      </c>
      <c r="I3" t="s">
        <v>139</v>
      </c>
    </row>
    <row r="4" spans="1:9">
      <c r="A4" s="46" t="s">
        <v>109</v>
      </c>
      <c r="B4" s="70">
        <v>4.5515463917525774E-4</v>
      </c>
      <c r="C4" s="47">
        <v>0.15037593984962408</v>
      </c>
      <c r="D4" s="48">
        <v>0.46089999999999998</v>
      </c>
      <c r="E4" s="48">
        <v>0.06</v>
      </c>
      <c r="F4" s="48">
        <v>1.12E-2</v>
      </c>
      <c r="G4" s="48">
        <v>0.55000000000000004</v>
      </c>
      <c r="H4" s="48">
        <v>5.0000000000000001E-3</v>
      </c>
      <c r="I4" s="47">
        <v>3</v>
      </c>
    </row>
    <row r="5" spans="1:9">
      <c r="A5" s="49" t="s">
        <v>110</v>
      </c>
      <c r="B5" s="47">
        <v>4.5515463917525774E-4</v>
      </c>
      <c r="C5" s="47">
        <v>0.15037593984962408</v>
      </c>
      <c r="D5" s="47">
        <v>0.46089999999999998</v>
      </c>
      <c r="E5" s="48">
        <v>0.06</v>
      </c>
      <c r="F5" s="47">
        <v>1.12E-2</v>
      </c>
      <c r="G5" s="47">
        <v>0.55000000000000004</v>
      </c>
      <c r="H5" s="47">
        <v>5.0000000000000001E-3</v>
      </c>
      <c r="I5" s="47">
        <v>3</v>
      </c>
    </row>
    <row r="6" spans="1:9">
      <c r="A6" s="46" t="s">
        <v>77</v>
      </c>
      <c r="B6" s="48">
        <v>0.23019106771709005</v>
      </c>
      <c r="C6" s="47">
        <v>2.6029526049968346</v>
      </c>
      <c r="D6" s="48">
        <v>0.45321635268578975</v>
      </c>
      <c r="E6" s="48">
        <v>0.13424687218313297</v>
      </c>
      <c r="F6" s="48">
        <v>2.0009567234654354E-2</v>
      </c>
      <c r="G6" s="48">
        <v>0.50357142857142856</v>
      </c>
      <c r="H6" s="48">
        <v>4.9999999999999992E-3</v>
      </c>
      <c r="I6" s="47">
        <v>3</v>
      </c>
    </row>
    <row r="7" spans="1:9">
      <c r="A7" s="49" t="s">
        <v>78</v>
      </c>
      <c r="B7" s="47">
        <v>2.6669261006289307E-4</v>
      </c>
      <c r="C7" s="47">
        <v>1.1695906432748537</v>
      </c>
      <c r="D7" s="47">
        <v>0.3363914373088685</v>
      </c>
      <c r="E7" s="48">
        <v>0.1591194968553459</v>
      </c>
      <c r="F7" s="47">
        <v>3.4198113207547169E-2</v>
      </c>
      <c r="G7" s="47">
        <v>0.5</v>
      </c>
      <c r="H7" s="47">
        <v>5.0000000000000001E-3</v>
      </c>
      <c r="I7" s="47">
        <v>3</v>
      </c>
    </row>
    <row r="8" spans="1:9">
      <c r="A8" s="49" t="s">
        <v>82</v>
      </c>
      <c r="B8" s="47">
        <v>0.14950974471589348</v>
      </c>
      <c r="C8" s="47">
        <v>0.3058103975535168</v>
      </c>
      <c r="D8" s="47">
        <v>0.60847880299251866</v>
      </c>
      <c r="E8" s="48">
        <v>0.30222344221795222</v>
      </c>
      <c r="F8" s="47">
        <v>7.4938237716167991E-2</v>
      </c>
      <c r="G8" s="47">
        <v>0.45</v>
      </c>
      <c r="H8" s="47">
        <v>5.0000000000000001E-3</v>
      </c>
      <c r="I8" s="47">
        <v>3</v>
      </c>
    </row>
    <row r="9" spans="1:9">
      <c r="A9" s="49" t="s">
        <v>84</v>
      </c>
      <c r="B9" s="47">
        <v>0.44339518072289152</v>
      </c>
      <c r="C9" s="47">
        <v>1.953125</v>
      </c>
      <c r="D9" s="47">
        <v>0.58196721311475408</v>
      </c>
      <c r="E9" s="48">
        <v>0.38313253012048193</v>
      </c>
      <c r="F9" s="47">
        <v>9.9397590361445784E-2</v>
      </c>
      <c r="G9" s="47">
        <v>0.55000000000000004</v>
      </c>
      <c r="H9" s="47">
        <v>5.0000000000000001E-3</v>
      </c>
      <c r="I9" s="47">
        <v>3</v>
      </c>
    </row>
    <row r="10" spans="1:9">
      <c r="A10" s="49" t="s">
        <v>86</v>
      </c>
      <c r="B10" s="47">
        <v>0.44183959390862942</v>
      </c>
      <c r="C10" s="47">
        <v>0</v>
      </c>
      <c r="D10" s="47">
        <v>0.41849148418491483</v>
      </c>
      <c r="E10" s="48">
        <v>8.6222143615139718E-2</v>
      </c>
      <c r="F10" s="47">
        <v>3.2000000000000002E-3</v>
      </c>
      <c r="G10" s="47">
        <v>0.55000000000000004</v>
      </c>
      <c r="H10" s="47">
        <v>5.0000000000000001E-3</v>
      </c>
      <c r="I10" s="47">
        <v>3</v>
      </c>
    </row>
    <row r="11" spans="1:9">
      <c r="A11" s="49" t="s">
        <v>88</v>
      </c>
      <c r="B11" s="47">
        <v>8.8010431154381087E-4</v>
      </c>
      <c r="C11" s="47">
        <v>10</v>
      </c>
      <c r="D11" s="47">
        <v>0.45450000000000002</v>
      </c>
      <c r="E11" s="48">
        <v>0.13578869047619047</v>
      </c>
      <c r="F11" s="47">
        <v>2.4299999999999999E-2</v>
      </c>
      <c r="G11" s="47">
        <v>0.55000000000000004</v>
      </c>
      <c r="H11" s="47">
        <v>5.0000000000000001E-3</v>
      </c>
      <c r="I11" s="47">
        <v>3</v>
      </c>
    </row>
    <row r="12" spans="1:9">
      <c r="A12" s="49" t="s">
        <v>90</v>
      </c>
      <c r="B12" s="47">
        <v>0.18098917062863182</v>
      </c>
      <c r="C12" s="47">
        <v>0</v>
      </c>
      <c r="D12" s="47">
        <v>0.35460000000000003</v>
      </c>
      <c r="E12" s="48">
        <v>0.2238069116840373</v>
      </c>
      <c r="F12" s="47">
        <v>0.01</v>
      </c>
      <c r="G12" s="47">
        <v>0.55000000000000004</v>
      </c>
      <c r="H12" s="47">
        <v>5.0000000000000001E-3</v>
      </c>
      <c r="I12" s="47">
        <v>3</v>
      </c>
    </row>
    <row r="13" spans="1:9">
      <c r="A13" s="49" t="s">
        <v>96</v>
      </c>
      <c r="B13" s="47">
        <v>0.61659566654425269</v>
      </c>
      <c r="C13" s="47">
        <v>9.0775988286969262</v>
      </c>
      <c r="D13" s="47">
        <v>0.40279999999999999</v>
      </c>
      <c r="E13" s="48">
        <v>0.05</v>
      </c>
      <c r="F13" s="47">
        <v>3.5000000000000001E-3</v>
      </c>
      <c r="G13" s="47">
        <v>0.45</v>
      </c>
      <c r="H13" s="47">
        <v>5.0000000000000001E-3</v>
      </c>
      <c r="I13" s="47">
        <v>3</v>
      </c>
    </row>
    <row r="14" spans="1:9">
      <c r="A14" s="49" t="s">
        <v>99</v>
      </c>
      <c r="B14" s="47">
        <v>2.6896345657781599E-2</v>
      </c>
      <c r="C14" s="47">
        <v>3.2846715328467155</v>
      </c>
      <c r="D14" s="47">
        <v>0.38529999999999998</v>
      </c>
      <c r="E14" s="48">
        <v>0.06</v>
      </c>
      <c r="F14" s="47">
        <v>1.2999999999999999E-3</v>
      </c>
      <c r="G14" s="47">
        <v>0.45</v>
      </c>
      <c r="H14" s="47">
        <v>5.0000000000000001E-3</v>
      </c>
      <c r="I14" s="47">
        <v>3</v>
      </c>
    </row>
    <row r="15" spans="1:9">
      <c r="A15" s="49" t="s">
        <v>108</v>
      </c>
      <c r="B15" s="47">
        <v>0.25767323216015497</v>
      </c>
      <c r="C15" s="47">
        <v>0.15037593984962408</v>
      </c>
      <c r="D15" s="47">
        <v>0.40100000000000002</v>
      </c>
      <c r="E15" s="48">
        <v>0.05</v>
      </c>
      <c r="F15" s="47">
        <v>1.9E-3</v>
      </c>
      <c r="G15" s="47">
        <v>0.45</v>
      </c>
      <c r="H15" s="47">
        <v>5.0000000000000001E-3</v>
      </c>
      <c r="I15" s="47">
        <v>3</v>
      </c>
    </row>
    <row r="16" spans="1:9">
      <c r="A16" s="49" t="s">
        <v>120</v>
      </c>
      <c r="B16" s="47">
        <v>0.21232124183006534</v>
      </c>
      <c r="C16" s="47">
        <v>7.4001947419668941</v>
      </c>
      <c r="D16" s="47">
        <v>0.26519999999999999</v>
      </c>
      <c r="E16" s="48">
        <v>0.16916299559471365</v>
      </c>
      <c r="F16" s="47">
        <v>2E-3</v>
      </c>
      <c r="G16" s="47">
        <v>0.45</v>
      </c>
      <c r="H16" s="47">
        <v>5.0000000000000001E-3</v>
      </c>
      <c r="I16" s="47">
        <v>3</v>
      </c>
    </row>
    <row r="17" spans="1:9">
      <c r="A17" s="49" t="s">
        <v>123</v>
      </c>
      <c r="B17" s="47">
        <v>0.44352144469525961</v>
      </c>
      <c r="C17" s="47">
        <v>0.67796610169491522</v>
      </c>
      <c r="D17" s="47">
        <v>0.55810000000000004</v>
      </c>
      <c r="E17" s="48">
        <v>7.0000000000000007E-2</v>
      </c>
      <c r="F17" s="47">
        <v>3.3999999999999998E-3</v>
      </c>
      <c r="G17" s="47">
        <v>0.55000000000000004</v>
      </c>
      <c r="H17" s="47">
        <v>5.0000000000000001E-3</v>
      </c>
      <c r="I17" s="47">
        <v>3</v>
      </c>
    </row>
    <row r="18" spans="1:9">
      <c r="A18" s="49" t="s">
        <v>125</v>
      </c>
      <c r="B18" s="47">
        <v>0.13443475646422129</v>
      </c>
      <c r="C18" s="47">
        <v>1.1904761904761905</v>
      </c>
      <c r="D18" s="47">
        <v>0.56289999999999996</v>
      </c>
      <c r="E18" s="48">
        <v>0.06</v>
      </c>
      <c r="F18" s="47">
        <v>1.6000000000000001E-3</v>
      </c>
      <c r="G18" s="47">
        <v>0.45</v>
      </c>
      <c r="H18" s="47">
        <v>5.0000000000000001E-3</v>
      </c>
      <c r="I18" s="47">
        <v>3</v>
      </c>
    </row>
    <row r="19" spans="1:9">
      <c r="A19" s="49" t="s">
        <v>126</v>
      </c>
      <c r="B19" s="47">
        <v>3.1291367938055634E-2</v>
      </c>
      <c r="C19" s="47">
        <v>0</v>
      </c>
      <c r="D19" s="47">
        <v>0.54200000000000004</v>
      </c>
      <c r="E19" s="48">
        <v>7.0000000000000007E-2</v>
      </c>
      <c r="F19" s="47">
        <v>7.1999999999999998E-3</v>
      </c>
      <c r="G19" s="47">
        <v>0.55000000000000004</v>
      </c>
      <c r="H19" s="47">
        <v>5.0000000000000001E-3</v>
      </c>
      <c r="I19" s="47">
        <v>3</v>
      </c>
    </row>
    <row r="20" spans="1:9">
      <c r="A20" s="49" t="s">
        <v>127</v>
      </c>
      <c r="B20" s="47">
        <v>0.28306040585181685</v>
      </c>
      <c r="C20" s="47">
        <v>1.2315270935960592</v>
      </c>
      <c r="D20" s="47">
        <v>0.4733</v>
      </c>
      <c r="E20" s="48">
        <v>0.06</v>
      </c>
      <c r="F20" s="47">
        <v>1.32E-2</v>
      </c>
      <c r="G20" s="47">
        <v>0.55000000000000004</v>
      </c>
      <c r="H20" s="47">
        <v>5.0000000000000001E-3</v>
      </c>
      <c r="I20" s="47">
        <v>3</v>
      </c>
    </row>
    <row r="21" spans="1:9">
      <c r="A21" s="46" t="s">
        <v>69</v>
      </c>
      <c r="B21" s="48">
        <v>0.80792479100776227</v>
      </c>
      <c r="C21" s="47">
        <v>1.8853756046676475</v>
      </c>
      <c r="D21" s="48">
        <v>0.42721967618778273</v>
      </c>
      <c r="E21" s="48">
        <v>0.1185019307028187</v>
      </c>
      <c r="F21" s="48">
        <v>9.7390525566203416E-3</v>
      </c>
      <c r="G21" s="48">
        <v>0.48846153846153845</v>
      </c>
      <c r="H21" s="48">
        <v>5.000000000000001E-3</v>
      </c>
      <c r="I21" s="47">
        <v>3</v>
      </c>
    </row>
    <row r="22" spans="1:9">
      <c r="A22" s="49" t="s">
        <v>70</v>
      </c>
      <c r="B22" s="47">
        <v>0.6384267024488427</v>
      </c>
      <c r="C22" s="47">
        <v>0</v>
      </c>
      <c r="D22" s="47">
        <v>0.41176470588235292</v>
      </c>
      <c r="E22" s="48">
        <v>0.31130493123113051</v>
      </c>
      <c r="F22" s="47">
        <v>5.6692385105669235E-2</v>
      </c>
      <c r="G22" s="47">
        <v>0.45</v>
      </c>
      <c r="H22" s="47">
        <v>5.0000000000000001E-3</v>
      </c>
      <c r="I22" s="47">
        <v>3</v>
      </c>
    </row>
    <row r="23" spans="1:9">
      <c r="A23" s="49" t="s">
        <v>80</v>
      </c>
      <c r="B23" s="47">
        <v>0.98059523809523808</v>
      </c>
      <c r="C23" s="47">
        <v>0</v>
      </c>
      <c r="D23" s="47">
        <v>0.435546875</v>
      </c>
      <c r="E23" s="48">
        <v>0.3584368530020704</v>
      </c>
      <c r="F23" s="47">
        <v>6.8322981366459631E-2</v>
      </c>
      <c r="G23" s="47">
        <v>0.45</v>
      </c>
      <c r="H23" s="47">
        <v>5.0000000000000001E-3</v>
      </c>
      <c r="I23" s="47">
        <v>3</v>
      </c>
    </row>
    <row r="24" spans="1:9">
      <c r="A24" s="49" t="s">
        <v>92</v>
      </c>
      <c r="B24" s="47">
        <v>0.72123202372127504</v>
      </c>
      <c r="C24" s="47">
        <v>4.3381535038932144</v>
      </c>
      <c r="D24" s="47">
        <v>0.53369999999999995</v>
      </c>
      <c r="E24" s="48">
        <v>0.2950333580429948</v>
      </c>
      <c r="F24" s="47">
        <v>8.2000000000000007E-3</v>
      </c>
      <c r="G24" s="47">
        <v>0.45</v>
      </c>
      <c r="H24" s="47">
        <v>5.0000000000000001E-3</v>
      </c>
      <c r="I24" s="47">
        <v>3</v>
      </c>
    </row>
    <row r="25" spans="1:9">
      <c r="A25" s="49" t="s">
        <v>93</v>
      </c>
      <c r="B25" s="47">
        <v>0.78937329042638782</v>
      </c>
      <c r="C25" s="47">
        <v>0</v>
      </c>
      <c r="D25" s="47">
        <v>0.3846</v>
      </c>
      <c r="E25" s="48">
        <v>0.3161705551086082</v>
      </c>
      <c r="F25" s="47">
        <v>1.0500000000000001E-2</v>
      </c>
      <c r="G25" s="47">
        <v>0.45</v>
      </c>
      <c r="H25" s="47">
        <v>5.0000000000000001E-3</v>
      </c>
      <c r="I25" s="47">
        <v>3</v>
      </c>
    </row>
    <row r="26" spans="1:9">
      <c r="A26" s="49" t="s">
        <v>95</v>
      </c>
      <c r="B26" s="47">
        <v>0.85465255843335441</v>
      </c>
      <c r="C26" s="47">
        <v>2.1798365122615802</v>
      </c>
      <c r="D26" s="47">
        <v>0.27479999999999999</v>
      </c>
      <c r="E26" s="48">
        <v>0.24036639292482628</v>
      </c>
      <c r="F26" s="47">
        <v>4.1000000000000003E-3</v>
      </c>
      <c r="G26" s="47">
        <v>0.45</v>
      </c>
      <c r="H26" s="47">
        <v>5.0000000000000001E-3</v>
      </c>
      <c r="I26" s="47">
        <v>3</v>
      </c>
    </row>
    <row r="27" spans="1:9">
      <c r="A27" s="49" t="s">
        <v>98</v>
      </c>
      <c r="B27" s="47">
        <v>0.9819044585987261</v>
      </c>
      <c r="C27" s="47">
        <v>3.0392156862745097</v>
      </c>
      <c r="D27" s="47">
        <v>0.18970000000000001</v>
      </c>
      <c r="E27" s="48">
        <v>0.06</v>
      </c>
      <c r="F27" s="47">
        <v>2.5000000000000001E-3</v>
      </c>
      <c r="G27" s="47">
        <v>0.55000000000000004</v>
      </c>
      <c r="H27" s="47">
        <v>5.0000000000000001E-3</v>
      </c>
      <c r="I27" s="47">
        <v>3</v>
      </c>
    </row>
    <row r="28" spans="1:9">
      <c r="A28" s="49" t="s">
        <v>101</v>
      </c>
      <c r="B28" s="47">
        <v>0.91846581875993649</v>
      </c>
      <c r="C28" s="47">
        <v>7.2952853598014888</v>
      </c>
      <c r="D28" s="47">
        <v>0.64390000000000003</v>
      </c>
      <c r="E28" s="48">
        <v>0.09</v>
      </c>
      <c r="F28" s="47">
        <v>2.3999999999999998E-3</v>
      </c>
      <c r="G28" s="47">
        <v>0.45</v>
      </c>
      <c r="H28" s="47">
        <v>5.0000000000000001E-3</v>
      </c>
      <c r="I28" s="47">
        <v>3</v>
      </c>
    </row>
    <row r="29" spans="1:9">
      <c r="A29" s="49" t="s">
        <v>102</v>
      </c>
      <c r="B29" s="47">
        <v>0.45127112970711297</v>
      </c>
      <c r="C29" s="47">
        <v>7.8549848942598182</v>
      </c>
      <c r="D29" s="47">
        <v>0.26790000000000003</v>
      </c>
      <c r="E29" s="48">
        <v>0.08</v>
      </c>
      <c r="F29" s="47">
        <v>1.26E-2</v>
      </c>
      <c r="G29" s="47">
        <v>0.45</v>
      </c>
      <c r="H29" s="47">
        <v>5.0000000000000001E-3</v>
      </c>
      <c r="I29" s="47">
        <v>3</v>
      </c>
    </row>
    <row r="30" spans="1:9">
      <c r="A30" s="49" t="s">
        <v>103</v>
      </c>
      <c r="B30" s="47">
        <v>0.96125000000000005</v>
      </c>
      <c r="C30" s="47">
        <v>0.41425020712510358</v>
      </c>
      <c r="D30" s="47">
        <v>0.33100000000000002</v>
      </c>
      <c r="E30" s="48">
        <v>0.06</v>
      </c>
      <c r="F30" s="47">
        <v>1E-3</v>
      </c>
      <c r="G30" s="47">
        <v>0.45</v>
      </c>
      <c r="H30" s="47">
        <v>5.0000000000000001E-3</v>
      </c>
      <c r="I30" s="47">
        <v>3</v>
      </c>
    </row>
    <row r="31" spans="1:9">
      <c r="A31" s="49" t="s">
        <v>104</v>
      </c>
      <c r="B31" s="47">
        <v>0.9511580726965343</v>
      </c>
      <c r="C31" s="47">
        <v>1.2636899747262005</v>
      </c>
      <c r="D31" s="47">
        <v>0.61129999999999995</v>
      </c>
      <c r="E31" s="48">
        <v>0.08</v>
      </c>
      <c r="F31" s="47">
        <v>1.35E-2</v>
      </c>
      <c r="G31" s="47">
        <v>0.45</v>
      </c>
      <c r="H31" s="47">
        <v>5.0000000000000001E-3</v>
      </c>
      <c r="I31" s="47">
        <v>3</v>
      </c>
    </row>
    <row r="32" spans="1:9">
      <c r="A32" s="49" t="s">
        <v>105</v>
      </c>
      <c r="B32" s="47">
        <v>0.99659990229604301</v>
      </c>
      <c r="C32" s="47">
        <v>2.0038167938931295</v>
      </c>
      <c r="D32" s="47">
        <v>0.39229999999999998</v>
      </c>
      <c r="E32" s="48">
        <v>0.06</v>
      </c>
      <c r="F32" s="47">
        <v>8.3000000000000001E-3</v>
      </c>
      <c r="G32" s="47">
        <v>0.45</v>
      </c>
      <c r="H32" s="47">
        <v>5.0000000000000001E-3</v>
      </c>
      <c r="I32" s="47">
        <v>3</v>
      </c>
    </row>
    <row r="33" spans="1:9">
      <c r="A33" s="49" t="s">
        <v>106</v>
      </c>
      <c r="B33" s="47">
        <v>0.87269379844961248</v>
      </c>
      <c r="C33" s="47">
        <v>2.067336089781453</v>
      </c>
      <c r="D33" s="47">
        <v>0.437</v>
      </c>
      <c r="E33" s="48">
        <v>0.08</v>
      </c>
      <c r="F33" s="47">
        <v>1.6000000000000001E-3</v>
      </c>
      <c r="G33" s="47">
        <v>0.45</v>
      </c>
      <c r="H33" s="47">
        <v>5.0000000000000001E-3</v>
      </c>
      <c r="I33" s="47">
        <v>3</v>
      </c>
    </row>
    <row r="34" spans="1:9">
      <c r="A34" s="49" t="s">
        <v>107</v>
      </c>
      <c r="B34" s="47">
        <v>0.85651376146788993</v>
      </c>
      <c r="C34" s="47">
        <v>0.52631578947368418</v>
      </c>
      <c r="D34" s="47">
        <v>0.374</v>
      </c>
      <c r="E34" s="48">
        <v>7.0000000000000007E-2</v>
      </c>
      <c r="F34" s="47">
        <v>2.8E-3</v>
      </c>
      <c r="G34" s="47">
        <v>0.45</v>
      </c>
      <c r="H34" s="47">
        <v>5.0000000000000001E-3</v>
      </c>
      <c r="I34" s="47">
        <v>3</v>
      </c>
    </row>
    <row r="35" spans="1:9">
      <c r="A35" s="49" t="s">
        <v>112</v>
      </c>
      <c r="B35" s="47">
        <v>0.72281944444444446</v>
      </c>
      <c r="C35" s="47">
        <v>2.0295202952029521</v>
      </c>
      <c r="D35" s="47">
        <v>0.55269999999999997</v>
      </c>
      <c r="E35" s="48">
        <v>0.09</v>
      </c>
      <c r="F35" s="47">
        <v>9.4000000000000004E-3</v>
      </c>
      <c r="G35" s="47">
        <v>0.65</v>
      </c>
      <c r="H35" s="47">
        <v>5.0000000000000001E-3</v>
      </c>
      <c r="I35" s="47">
        <v>3</v>
      </c>
    </row>
    <row r="36" spans="1:9">
      <c r="A36" s="49" t="s">
        <v>113</v>
      </c>
      <c r="B36" s="47">
        <v>0.93941689008042883</v>
      </c>
      <c r="C36" s="47">
        <v>0.5946135012242042</v>
      </c>
      <c r="D36" s="47">
        <v>0.50219999999999998</v>
      </c>
      <c r="E36" s="48">
        <v>0.06</v>
      </c>
      <c r="F36" s="47">
        <v>2E-3</v>
      </c>
      <c r="G36" s="47">
        <v>0.65</v>
      </c>
      <c r="H36" s="47">
        <v>5.0000000000000001E-3</v>
      </c>
      <c r="I36" s="47">
        <v>3</v>
      </c>
    </row>
    <row r="37" spans="1:9">
      <c r="A37" s="49" t="s">
        <v>114</v>
      </c>
      <c r="B37" s="47">
        <v>0.28276367869615832</v>
      </c>
      <c r="C37" s="47">
        <v>0.55066079295154191</v>
      </c>
      <c r="D37" s="47">
        <v>0.53520000000000001</v>
      </c>
      <c r="E37" s="48">
        <v>0.08</v>
      </c>
      <c r="F37" s="47">
        <v>2.3E-3</v>
      </c>
      <c r="G37" s="47">
        <v>0.45</v>
      </c>
      <c r="H37" s="47">
        <v>5.0000000000000001E-3</v>
      </c>
      <c r="I37" s="47">
        <v>3</v>
      </c>
    </row>
    <row r="38" spans="1:9">
      <c r="A38" s="49" t="s">
        <v>115</v>
      </c>
      <c r="B38" s="47">
        <v>0.90471070013210042</v>
      </c>
      <c r="C38" s="47">
        <v>1.8587360594795539</v>
      </c>
      <c r="D38" s="47">
        <v>0.3322</v>
      </c>
      <c r="E38" s="48">
        <v>0.06</v>
      </c>
      <c r="F38" s="47">
        <v>3.7000000000000002E-3</v>
      </c>
      <c r="G38" s="47">
        <v>0.45</v>
      </c>
      <c r="H38" s="47">
        <v>5.0000000000000001E-3</v>
      </c>
      <c r="I38" s="47">
        <v>3</v>
      </c>
    </row>
    <row r="39" spans="1:9">
      <c r="A39" s="49" t="s">
        <v>111</v>
      </c>
      <c r="B39" s="47">
        <v>0.76008468595624556</v>
      </c>
      <c r="C39" s="47">
        <v>1.7902813299232736</v>
      </c>
      <c r="D39" s="47">
        <v>0</v>
      </c>
      <c r="E39" s="48">
        <v>0.05</v>
      </c>
      <c r="F39" s="47">
        <v>1.4E-3</v>
      </c>
      <c r="G39" s="47">
        <v>0.45</v>
      </c>
      <c r="H39" s="47">
        <v>5.0000000000000001E-3</v>
      </c>
      <c r="I39" s="47">
        <v>3</v>
      </c>
    </row>
    <row r="40" spans="1:9">
      <c r="A40" s="49" t="s">
        <v>116</v>
      </c>
      <c r="B40" s="47">
        <v>0.98857590966122955</v>
      </c>
      <c r="C40" s="47">
        <v>2.5839793281653747</v>
      </c>
      <c r="D40" s="47">
        <v>0.84909999999999997</v>
      </c>
      <c r="E40" s="48">
        <v>0.08</v>
      </c>
      <c r="F40" s="47">
        <v>2.5000000000000001E-3</v>
      </c>
      <c r="G40" s="47">
        <v>0.65</v>
      </c>
      <c r="H40" s="47">
        <v>5.0000000000000001E-3</v>
      </c>
      <c r="I40" s="47">
        <v>3</v>
      </c>
    </row>
    <row r="41" spans="1:9">
      <c r="A41" s="49" t="s">
        <v>117</v>
      </c>
      <c r="B41" s="47">
        <v>0.97492378752886832</v>
      </c>
      <c r="C41" s="47">
        <v>0.16207455429497569</v>
      </c>
      <c r="D41" s="47">
        <v>0.35099999999999998</v>
      </c>
      <c r="E41" s="48">
        <v>0.08</v>
      </c>
      <c r="F41" s="47">
        <v>7.4000000000000003E-3</v>
      </c>
      <c r="G41" s="47">
        <v>0.45</v>
      </c>
      <c r="H41" s="47">
        <v>5.0000000000000001E-3</v>
      </c>
      <c r="I41" s="47">
        <v>3</v>
      </c>
    </row>
    <row r="42" spans="1:9">
      <c r="A42" s="49" t="s">
        <v>118</v>
      </c>
      <c r="B42" s="47">
        <v>0.38237801502570185</v>
      </c>
      <c r="C42" s="47">
        <v>1.3157894736842104</v>
      </c>
      <c r="D42" s="47">
        <v>0.5776</v>
      </c>
      <c r="E42" s="48">
        <v>7.0000000000000007E-2</v>
      </c>
      <c r="F42" s="47">
        <v>2E-3</v>
      </c>
      <c r="G42" s="47">
        <v>0.45</v>
      </c>
      <c r="H42" s="47">
        <v>5.0000000000000001E-3</v>
      </c>
      <c r="I42" s="47">
        <v>3</v>
      </c>
    </row>
    <row r="43" spans="1:9">
      <c r="A43" s="49" t="s">
        <v>121</v>
      </c>
      <c r="B43" s="47">
        <v>0.80551898734177219</v>
      </c>
      <c r="C43" s="47">
        <v>0.52301255230125521</v>
      </c>
      <c r="D43" s="47">
        <v>0.63980000000000004</v>
      </c>
      <c r="E43" s="48">
        <v>0.18973810796365581</v>
      </c>
      <c r="F43" s="47">
        <v>1.2699999999999999E-2</v>
      </c>
      <c r="G43" s="47">
        <v>0.45</v>
      </c>
      <c r="H43" s="47">
        <v>5.0000000000000001E-3</v>
      </c>
      <c r="I43" s="47">
        <v>3</v>
      </c>
    </row>
    <row r="44" spans="1:9">
      <c r="A44" s="49" t="s">
        <v>122</v>
      </c>
      <c r="B44" s="47">
        <v>0.68561173974540313</v>
      </c>
      <c r="C44" s="47">
        <v>2.9673590504451042</v>
      </c>
      <c r="D44" s="47">
        <v>0.27610000000000001</v>
      </c>
      <c r="E44" s="48">
        <v>0.05</v>
      </c>
      <c r="F44" s="47">
        <v>4.0000000000000002E-4</v>
      </c>
      <c r="G44" s="47">
        <v>0.65</v>
      </c>
      <c r="H44" s="47">
        <v>5.0000000000000001E-3</v>
      </c>
      <c r="I44" s="47">
        <v>3</v>
      </c>
    </row>
    <row r="45" spans="1:9">
      <c r="A45" s="49" t="s">
        <v>124</v>
      </c>
      <c r="B45" s="47">
        <v>0.98676569238140877</v>
      </c>
      <c r="C45" s="47">
        <v>0.99009900990099009</v>
      </c>
      <c r="D45" s="47">
        <v>0.57850000000000001</v>
      </c>
      <c r="E45" s="48">
        <v>0.08</v>
      </c>
      <c r="F45" s="47">
        <v>1.9E-3</v>
      </c>
      <c r="G45" s="47">
        <v>0.45</v>
      </c>
      <c r="H45" s="47">
        <v>5.0000000000000001E-3</v>
      </c>
      <c r="I45" s="47">
        <v>3</v>
      </c>
    </row>
    <row r="46" spans="1:9">
      <c r="A46" s="49" t="s">
        <v>128</v>
      </c>
      <c r="B46" s="47">
        <v>0.62292439024390234</v>
      </c>
      <c r="C46" s="47">
        <v>2.0683453237410072</v>
      </c>
      <c r="D46" s="47">
        <v>0.3448</v>
      </c>
      <c r="E46" s="48">
        <v>0.03</v>
      </c>
      <c r="F46" s="47">
        <v>8.9999999999999993E-3</v>
      </c>
      <c r="G46" s="47">
        <v>0.45</v>
      </c>
      <c r="H46" s="47">
        <v>5.0000000000000001E-3</v>
      </c>
      <c r="I46" s="47">
        <v>3</v>
      </c>
    </row>
    <row r="47" spans="1:9">
      <c r="A47" s="49" t="s">
        <v>129</v>
      </c>
      <c r="B47" s="47">
        <v>0.97541388986320599</v>
      </c>
      <c r="C47" s="47">
        <v>0.60240963855421692</v>
      </c>
      <c r="D47" s="47">
        <v>0.28100000000000003</v>
      </c>
      <c r="E47" s="48">
        <v>0.06</v>
      </c>
      <c r="F47" s="47">
        <v>6.0000000000000001E-3</v>
      </c>
      <c r="G47" s="47">
        <v>0.55000000000000004</v>
      </c>
      <c r="H47" s="47">
        <v>5.0000000000000001E-3</v>
      </c>
      <c r="I47" s="47">
        <v>3</v>
      </c>
    </row>
    <row r="48" spans="1:9">
      <c r="A48" s="46" t="s">
        <v>131</v>
      </c>
      <c r="B48" s="47">
        <v>24.229174668880258</v>
      </c>
      <c r="C48" s="47">
        <v>85.611478131164134</v>
      </c>
      <c r="D48" s="47">
        <v>17.913640518483412</v>
      </c>
      <c r="E48" s="48">
        <v>5.0205064088371474</v>
      </c>
      <c r="F48" s="47">
        <v>0.54454930775728982</v>
      </c>
      <c r="G48" s="47">
        <v>20.299999999999986</v>
      </c>
      <c r="H48" s="47">
        <v>0.2050000000000001</v>
      </c>
      <c r="I48" s="47">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abSelected="1" zoomScale="68" zoomScaleNormal="68" workbookViewId="0">
      <selection activeCell="F6" sqref="F6"/>
    </sheetView>
  </sheetViews>
  <sheetFormatPr defaultRowHeight="15"/>
  <cols>
    <col min="1" max="2" width="16.5703125" customWidth="1"/>
    <col min="3" max="3" width="16.5703125" style="68" customWidth="1"/>
    <col min="4" max="13" width="16.5703125" customWidth="1"/>
  </cols>
  <sheetData>
    <row r="1" spans="1:13" ht="18">
      <c r="A1" s="106" t="s">
        <v>140</v>
      </c>
      <c r="B1" s="108" t="s">
        <v>18</v>
      </c>
      <c r="C1" s="110" t="s">
        <v>19</v>
      </c>
      <c r="D1" s="112" t="s">
        <v>141</v>
      </c>
      <c r="E1" s="113"/>
      <c r="F1" s="114"/>
      <c r="G1" s="115" t="s">
        <v>142</v>
      </c>
      <c r="H1" s="117" t="s">
        <v>143</v>
      </c>
      <c r="I1" s="94" t="s">
        <v>10</v>
      </c>
      <c r="J1" s="96" t="s">
        <v>144</v>
      </c>
      <c r="K1" s="98" t="s">
        <v>145</v>
      </c>
      <c r="L1" s="100" t="s">
        <v>14</v>
      </c>
      <c r="M1" s="102" t="s">
        <v>144</v>
      </c>
    </row>
    <row r="2" spans="1:13" ht="21.75" customHeight="1">
      <c r="A2" s="107"/>
      <c r="B2" s="109"/>
      <c r="C2" s="111"/>
      <c r="D2" s="50" t="s">
        <v>146</v>
      </c>
      <c r="E2" s="51" t="s">
        <v>147</v>
      </c>
      <c r="F2" s="52" t="s">
        <v>148</v>
      </c>
      <c r="G2" s="116"/>
      <c r="H2" s="118"/>
      <c r="I2" s="95"/>
      <c r="J2" s="97"/>
      <c r="K2" s="99"/>
      <c r="L2" s="101"/>
      <c r="M2" s="103"/>
    </row>
    <row r="3" spans="1:13">
      <c r="A3" s="53"/>
      <c r="B3" s="54"/>
      <c r="C3" s="65"/>
      <c r="D3" s="53"/>
      <c r="E3" s="54"/>
      <c r="F3" s="55"/>
      <c r="G3" s="53" t="s">
        <v>149</v>
      </c>
      <c r="H3" s="55" t="s">
        <v>150</v>
      </c>
      <c r="I3" s="53" t="s">
        <v>151</v>
      </c>
      <c r="J3" s="55"/>
      <c r="K3" s="53"/>
      <c r="L3" s="54"/>
      <c r="M3" s="55"/>
    </row>
    <row r="4" spans="1:13" ht="222" customHeight="1">
      <c r="A4" s="104" t="s">
        <v>152</v>
      </c>
      <c r="B4" s="56" t="s">
        <v>109</v>
      </c>
      <c r="C4" s="66">
        <v>1</v>
      </c>
      <c r="D4" s="57" t="s">
        <v>153</v>
      </c>
      <c r="E4" s="58" t="s">
        <v>162</v>
      </c>
      <c r="F4" s="59" t="s">
        <v>165</v>
      </c>
      <c r="G4" s="91" t="s">
        <v>154</v>
      </c>
      <c r="H4" s="93" t="s">
        <v>155</v>
      </c>
      <c r="I4" s="91" t="s">
        <v>156</v>
      </c>
      <c r="J4" s="93" t="s">
        <v>157</v>
      </c>
      <c r="K4" s="91">
        <v>16.45</v>
      </c>
      <c r="L4" s="92" t="s">
        <v>158</v>
      </c>
      <c r="M4" s="93" t="s">
        <v>159</v>
      </c>
    </row>
    <row r="5" spans="1:13" ht="206.25" customHeight="1">
      <c r="A5" s="105"/>
      <c r="B5" s="60" t="s">
        <v>77</v>
      </c>
      <c r="C5" s="67">
        <v>14</v>
      </c>
      <c r="D5" s="61" t="s">
        <v>160</v>
      </c>
      <c r="E5" s="62" t="s">
        <v>163</v>
      </c>
      <c r="F5" s="63" t="s">
        <v>166</v>
      </c>
      <c r="G5" s="91"/>
      <c r="H5" s="93"/>
      <c r="I5" s="91"/>
      <c r="J5" s="93"/>
      <c r="K5" s="91"/>
      <c r="L5" s="92"/>
      <c r="M5" s="93"/>
    </row>
    <row r="6" spans="1:13" ht="202.5" customHeight="1">
      <c r="A6" s="105"/>
      <c r="B6" s="56" t="s">
        <v>69</v>
      </c>
      <c r="C6" s="66">
        <v>26</v>
      </c>
      <c r="D6" s="64" t="s">
        <v>161</v>
      </c>
      <c r="E6" s="58" t="s">
        <v>164</v>
      </c>
      <c r="F6" s="63" t="s">
        <v>167</v>
      </c>
      <c r="G6" s="91"/>
      <c r="H6" s="93"/>
      <c r="I6" s="91"/>
      <c r="J6" s="93"/>
      <c r="K6" s="91"/>
      <c r="L6" s="92"/>
      <c r="M6" s="93"/>
    </row>
  </sheetData>
  <mergeCells count="19">
    <mergeCell ref="H1:H2"/>
    <mergeCell ref="A1:A2"/>
    <mergeCell ref="B1:B2"/>
    <mergeCell ref="C1:C2"/>
    <mergeCell ref="D1:F1"/>
    <mergeCell ref="G1:G2"/>
    <mergeCell ref="A4:A6"/>
    <mergeCell ref="G4:G6"/>
    <mergeCell ref="H4:H6"/>
    <mergeCell ref="I4:I6"/>
    <mergeCell ref="J4:J6"/>
    <mergeCell ref="K4:K6"/>
    <mergeCell ref="L4:L6"/>
    <mergeCell ref="M4:M6"/>
    <mergeCell ref="I1:I2"/>
    <mergeCell ref="J1:J2"/>
    <mergeCell ref="K1:K2"/>
    <mergeCell ref="L1:L2"/>
    <mergeCell ref="M1: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RIL</vt:lpstr>
      <vt:lpstr>Pivot</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2020-06-17T09:21:11Z</dcterms:created>
  <dcterms:modified xsi:type="dcterms:W3CDTF">2020-06-26T00:14:04Z</dcterms:modified>
</cp:coreProperties>
</file>